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19420" windowHeight="10420" activeTab="0"/>
  </bookViews>
  <sheets>
    <sheet name="List1" sheetId="1" r:id="rId1"/>
    <sheet name="návod na vyplnění1" sheetId="2" r:id="rId2"/>
  </sheets>
  <definedNames>
    <definedName name="_xlnm.Print_Area" localSheetId="0">'List1'!$A$1:$U$345</definedName>
  </definedNames>
  <calcPr fullCalcOnLoad="1"/>
</workbook>
</file>

<file path=xl/sharedStrings.xml><?xml version="1.0" encoding="utf-8"?>
<sst xmlns="http://schemas.openxmlformats.org/spreadsheetml/2006/main" count="1363" uniqueCount="349">
  <si>
    <t>Pro každý typ barevné kombinace použijte vlastní objednávkový formulář !</t>
  </si>
  <si>
    <t>Firma:</t>
  </si>
  <si>
    <t>Název zakázky:</t>
  </si>
  <si>
    <t>Orientace hran:</t>
  </si>
  <si>
    <t>H</t>
  </si>
  <si>
    <t>Typ hrany</t>
  </si>
  <si>
    <t>Kód hrany</t>
  </si>
  <si>
    <t>Síla</t>
  </si>
  <si>
    <t>Šířka</t>
  </si>
  <si>
    <t>Odstín</t>
  </si>
  <si>
    <t>L(A)</t>
  </si>
  <si>
    <t>P</t>
  </si>
  <si>
    <t>S(B)</t>
  </si>
  <si>
    <t>orientace hran,</t>
  </si>
  <si>
    <t>název dílce,</t>
  </si>
  <si>
    <t>A = šířka:</t>
  </si>
  <si>
    <t>B = délka:</t>
  </si>
  <si>
    <t>počet</t>
  </si>
  <si>
    <t>Popis 2</t>
  </si>
  <si>
    <t>úhel, drážka, fišle</t>
  </si>
  <si>
    <t>popis 1</t>
  </si>
  <si>
    <t>(kratší strana)</t>
  </si>
  <si>
    <t>(delší strana)</t>
  </si>
  <si>
    <t>kusů:</t>
  </si>
  <si>
    <t>L</t>
  </si>
  <si>
    <t>S</t>
  </si>
  <si>
    <t>Rozměry zadávejte včetně síly hran !</t>
  </si>
  <si>
    <t>Hrana</t>
  </si>
  <si>
    <t>1.</t>
  </si>
  <si>
    <t>mm</t>
  </si>
  <si>
    <t>ks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</si>
  <si>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</si>
  <si>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</si>
  <si>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</si>
  <si>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</si>
  <si>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</si>
  <si>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</si>
  <si>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</si>
  <si>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</si>
  <si>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</si>
  <si>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</si>
  <si>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</si>
  <si>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</si>
  <si>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</si>
  <si>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</si>
  <si>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</si>
  <si>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</si>
  <si>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</si>
  <si>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</si>
  <si>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</si>
  <si>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</si>
  <si>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</si>
  <si>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</si>
  <si>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</si>
  <si>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</si>
  <si>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</si>
  <si>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</si>
  <si>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</si>
  <si>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</si>
  <si>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</si>
  <si>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Plocha materiálu:</t>
  </si>
  <si>
    <t>Celkem zakázka:</t>
  </si>
  <si>
    <t>Hrana 1 celkem:</t>
  </si>
  <si>
    <t>m</t>
  </si>
  <si>
    <t>Hrana 1:</t>
  </si>
  <si>
    <t>Hrana 2 celkem:</t>
  </si>
  <si>
    <t>Hrana 2:</t>
  </si>
  <si>
    <t>Hrana 3 celkem:</t>
  </si>
  <si>
    <t>Hrana 3:</t>
  </si>
  <si>
    <t>Hrana 4 celkem:</t>
  </si>
  <si>
    <t>Hrana 4:</t>
  </si>
  <si>
    <t>Úhel celkem:</t>
  </si>
  <si>
    <t>Úhel:</t>
  </si>
  <si>
    <t>Drážka celkem:</t>
  </si>
  <si>
    <t>Drážka:</t>
  </si>
  <si>
    <t>Fišle celkem:</t>
  </si>
  <si>
    <t>Fišle:</t>
  </si>
  <si>
    <t>Počet kusů: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</si>
  <si>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</si>
  <si>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</si>
  <si>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</si>
  <si>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</si>
  <si>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</si>
  <si>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</si>
  <si>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</si>
  <si>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</si>
  <si>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</si>
  <si>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</si>
  <si>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</si>
  <si>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</si>
  <si>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</si>
  <si>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</si>
  <si>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</si>
  <si>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</si>
  <si>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</si>
  <si>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</si>
  <si>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</si>
  <si>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</si>
  <si>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</si>
  <si>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</si>
  <si>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</si>
  <si>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</si>
  <si>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</si>
  <si>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</si>
  <si>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</si>
  <si>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</si>
  <si>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</si>
  <si>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</si>
  <si>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</si>
  <si>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</si>
  <si>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</si>
  <si>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</si>
  <si>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</si>
  <si>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</si>
  <si>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</si>
  <si>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</si>
  <si>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</si>
  <si>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</si>
  <si>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</si>
  <si>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</si>
  <si>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</si>
  <si>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</si>
  <si>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</si>
  <si>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</si>
  <si>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</si>
  <si>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</si>
  <si>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</si>
  <si>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</si>
  <si>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</si>
  <si>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</si>
  <si>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</si>
  <si>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</si>
  <si>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Plocha materiálu :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</si>
  <si>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</si>
  <si>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</si>
  <si>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</si>
  <si>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</si>
  <si>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</si>
  <si>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</si>
  <si>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</si>
  <si>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</si>
  <si>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</si>
  <si>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</si>
  <si>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</si>
  <si>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</si>
  <si>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</si>
  <si>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</si>
  <si>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</si>
  <si>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</si>
  <si>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</si>
  <si>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</si>
  <si>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</si>
  <si>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</si>
  <si>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</si>
  <si>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</si>
  <si>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</si>
  <si>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</si>
  <si>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</si>
  <si>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</si>
  <si>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</si>
  <si>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</si>
  <si>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</si>
  <si>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</si>
  <si>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</si>
  <si>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</si>
  <si>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</si>
  <si>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</si>
  <si>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</si>
  <si>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</si>
  <si>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</si>
  <si>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</si>
  <si>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</si>
  <si>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</si>
  <si>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</si>
  <si>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</si>
  <si>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</si>
  <si>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</si>
  <si>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</si>
  <si>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</si>
  <si>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</si>
  <si>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</si>
  <si>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</si>
  <si>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</si>
  <si>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</si>
  <si>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</si>
  <si>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</si>
  <si>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</si>
  <si>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</si>
  <si>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</si>
  <si>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</si>
  <si>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</si>
  <si>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</si>
  <si>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</si>
  <si>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</si>
  <si>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</si>
  <si>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</si>
  <si>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</si>
  <si>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</si>
  <si>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</si>
  <si>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</si>
  <si>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</si>
  <si>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</si>
  <si>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</si>
  <si>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</si>
  <si>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</si>
  <si>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</si>
  <si>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</si>
  <si>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</si>
  <si>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</si>
  <si>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</si>
  <si>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</si>
  <si>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</si>
  <si>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</si>
  <si>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</si>
  <si>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</si>
  <si>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</si>
  <si>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</si>
  <si>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</si>
  <si>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</si>
  <si>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</si>
  <si>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</si>
  <si>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</si>
  <si>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</si>
  <si>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</si>
  <si>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</si>
  <si>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</si>
  <si>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</si>
  <si>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</si>
  <si>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</si>
  <si>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</si>
  <si>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</si>
  <si>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</si>
  <si>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</si>
  <si>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</si>
  <si>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</si>
  <si>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</si>
  <si>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</si>
  <si>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</si>
  <si>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</si>
  <si>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</si>
  <si>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</si>
  <si>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</si>
  <si>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</si>
  <si>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</si>
  <si>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</si>
  <si>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</si>
  <si>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</si>
  <si>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</si>
  <si>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</si>
  <si>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</si>
  <si>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</si>
  <si>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</si>
  <si>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</si>
  <si>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</si>
  <si>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</si>
  <si>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</si>
  <si>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</si>
  <si>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</si>
  <si>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</si>
  <si>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</si>
  <si>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</si>
  <si>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</si>
  <si>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</si>
  <si>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</si>
  <si>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</si>
  <si>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</si>
  <si>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</si>
  <si>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</si>
  <si>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</si>
  <si>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</si>
  <si>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</si>
  <si>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</si>
  <si>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</si>
  <si>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</si>
  <si>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</si>
  <si>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</si>
  <si>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</si>
  <si>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</si>
  <si>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</si>
  <si>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</si>
  <si>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</si>
  <si>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</si>
  <si>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</si>
  <si>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</si>
  <si>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</si>
  <si>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 xml:space="preserve">Nejdříve vyplňte 4 hlavní pole (Firma, Název zakázky, Termín odběru a Typ plošného materiálu) pro odčernění tabulek viz. níže </t>
  </si>
  <si>
    <t xml:space="preserve"> Termín odběru:</t>
  </si>
  <si>
    <t>Dekor materiálu:</t>
  </si>
  <si>
    <t>Chudčice (Veverská Bítýška) 664 71</t>
  </si>
  <si>
    <t>e-mail:</t>
  </si>
  <si>
    <t xml:space="preserve"> hitona@seznam.cz</t>
  </si>
  <si>
    <t>tel.:</t>
  </si>
  <si>
    <t>bm</t>
  </si>
  <si>
    <t>+420 602 734 185</t>
  </si>
  <si>
    <t>CNC:</t>
  </si>
  <si>
    <t>Tupl:</t>
  </si>
  <si>
    <t>Práce ruční hranění:</t>
  </si>
  <si>
    <t>Kolíkování:</t>
  </si>
  <si>
    <t xml:space="preserve">FORMULÁŘE  VYPLŇUJTE BEZ DIAKRITIKY  (HÁČKŮ,ČÁREK)  </t>
  </si>
  <si>
    <t xml:space="preserve">DATUM ZADÁVEJTE VE  DEN MINUS MĚSIC  </t>
  </si>
  <si>
    <t>(25-5)</t>
  </si>
  <si>
    <t>BUDE VYPADAT</t>
  </si>
  <si>
    <t>VYPLŇTE  FIRMU , ZAKÁZKU , DATUM, MATERIÁL. TÍM SE ODEMČE TABULKA PRO VYPLNĚNÍ</t>
  </si>
  <si>
    <t>ROZMĚRY  ZADÁVEJTE V MM</t>
  </si>
  <si>
    <t>HRANY VYPLŇTE DLE POŽADAVKU, DO TABULKY ZADÁVEJTE KÓD HRANY 1,2,3,4,</t>
  </si>
  <si>
    <t>POKUD JE DÍLEC UPRAVOVÁN DALŠÍ ( TVAROVOU ) OPERACÍ, DO POPISU ZADEJTE ,,CNC,,</t>
  </si>
  <si>
    <t xml:space="preserve">NEPOUŽÍVEJTE  ZNAMEKO + </t>
  </si>
  <si>
    <t>POUŽIJTE POUZE TOLIK ZNAKŮ,KOLIK JE VIDITELNÝCH V BUŇCE</t>
  </si>
  <si>
    <t>TAKTO ŠPATNĚ</t>
  </si>
  <si>
    <t>.</t>
  </si>
  <si>
    <t>PRO VÝPIS TUPLOVANÝCH A ZESÍLENÝCH DÍLCŮ   VIZ TABULKA</t>
  </si>
  <si>
    <t>PUDA</t>
  </si>
  <si>
    <t>CELO</t>
  </si>
  <si>
    <t>SPRAVNE</t>
  </si>
  <si>
    <t>PRO VYMAZÁNÍ POUŽÍVEJTE ŠIPKU ZPĚT NIKOLI DELETE</t>
  </si>
  <si>
    <t>2TU 900/2000</t>
  </si>
  <si>
    <t>3TU 500/CNC</t>
  </si>
  <si>
    <t xml:space="preserve">FORMULÁŘ POUŽÍVEJTE VŽDY POUZE PRO JEDEN DEKOR </t>
  </si>
  <si>
    <t>TUPL H</t>
  </si>
  <si>
    <t>TUPL S</t>
  </si>
  <si>
    <t>ZESILENI H</t>
  </si>
  <si>
    <t>ZESILENI S</t>
  </si>
  <si>
    <t>KRUH H</t>
  </si>
  <si>
    <t>KRUH S</t>
  </si>
  <si>
    <t>(POKUD POTŘEBUJETE HORNÍ DESKU JINOU NEŽ SPODNÍ,UVEĎTE KAŽDÝ ŘÁDEK DO JINÉHO FORMULÁŘE)</t>
  </si>
  <si>
    <t>POKUD POLE ZŮSTANE SVÍTIT ČERVENĚ,HLÁSÍ CHYBU</t>
  </si>
  <si>
    <t>PRVNÍ ROZMĚR MUSÍ BÝT KRATŠÍ DRUHÝ DELŠÍ, KVŮLI SPÁVNÉMU VÝPOČTU DÉLEK HRAN.</t>
  </si>
  <si>
    <t>CHYBA</t>
  </si>
  <si>
    <t>U,D,F</t>
  </si>
  <si>
    <t>U</t>
  </si>
  <si>
    <t>D</t>
  </si>
  <si>
    <r>
      <rPr>
        <b/>
        <sz val="16"/>
        <rFont val="Calibri"/>
        <family val="2"/>
      </rPr>
      <t>Provozovna:</t>
    </r>
    <r>
      <rPr>
        <sz val="16"/>
        <rFont val="Calibri"/>
        <family val="2"/>
      </rPr>
      <t xml:space="preserve"> </t>
    </r>
  </si>
  <si>
    <r>
      <rPr>
        <b/>
        <sz val="16"/>
        <color indexed="9"/>
        <rFont val="Calibri"/>
        <family val="2"/>
      </rPr>
      <t>.</t>
    </r>
    <r>
      <rPr>
        <b/>
        <sz val="16"/>
        <rFont val="Calibri"/>
        <family val="2"/>
      </rPr>
      <t>U,D,F</t>
    </r>
  </si>
  <si>
    <r>
      <t>m</t>
    </r>
    <r>
      <rPr>
        <b/>
        <vertAlign val="superscript"/>
        <sz val="16"/>
        <rFont val="Calibri"/>
        <family val="2"/>
      </rPr>
      <t>2</t>
    </r>
  </si>
  <si>
    <t>*</t>
  </si>
  <si>
    <t>ks/bm</t>
  </si>
  <si>
    <t>1TU 500/1000</t>
  </si>
  <si>
    <t>číslo zakázky:</t>
  </si>
  <si>
    <t>Naše</t>
  </si>
  <si>
    <t>Skutečný tvar</t>
  </si>
  <si>
    <t>Skute</t>
  </si>
  <si>
    <t>čný</t>
  </si>
  <si>
    <t>tvar</t>
  </si>
  <si>
    <t>dílce</t>
  </si>
  <si>
    <t>ZADANO DO PILY</t>
  </si>
  <si>
    <t>ZADANO  SYSTEMU</t>
  </si>
  <si>
    <t>HOTOVO</t>
  </si>
  <si>
    <t>st.ploten příbližně</t>
  </si>
  <si>
    <t>Objednávkový formulář pro formátování a hranění dílců bez let    V22.01.25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</si>
</sst>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[$-F800]dddd\,\ mmmm\ dd\,\ yyyy"/>
    <numFmt numFmtId="165" formatCode="0.0"/>
    <numFmt numFmtId="166" formatCode="[$-405]dddd\ d\.\ mmmm\ 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9"/>
      <color indexed="53"/>
      <name val="Calibri"/>
      <family val="2"/>
    </font>
    <font>
      <b/>
      <sz val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6"/>
      <color indexed="53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vertAlign val="superscript"/>
      <sz val="16"/>
      <name val="Calibri"/>
      <family val="2"/>
    </font>
    <font>
      <b/>
      <sz val="36"/>
      <name val="Calibri"/>
      <family val="2"/>
    </font>
    <font>
      <b/>
      <sz val="28"/>
      <name val="Calibri"/>
      <family val="2"/>
    </font>
    <font>
      <b/>
      <sz val="2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b/>
      <sz val="16"/>
      <color indexed="10"/>
      <name val="Calibri"/>
      <family val="2"/>
    </font>
    <font>
      <sz val="16"/>
      <color indexed="9"/>
      <name val="Calibri"/>
      <family val="2"/>
    </font>
    <font>
      <b/>
      <sz val="22"/>
      <color indexed="8"/>
      <name val="Calibri"/>
      <family val="2"/>
    </font>
    <font>
      <sz val="26"/>
      <color indexed="10"/>
      <name val="Calibri"/>
      <family val="2"/>
    </font>
    <font>
      <sz val="48"/>
      <color indexed="8"/>
      <name val="Calibri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6"/>
      <color theme="1"/>
      <name val="Calibri"/>
      <family val="2"/>
    </font>
    <font>
      <b/>
      <sz val="16"/>
      <color rgb="FFFF0000"/>
      <name val="Calibri"/>
      <family val="2"/>
    </font>
    <font>
      <sz val="16"/>
      <color theme="0"/>
      <name val="Calibri"/>
      <family val="2"/>
    </font>
    <font>
      <b/>
      <sz val="22"/>
      <color theme="1"/>
      <name val="Calibri"/>
      <family val="2"/>
    </font>
    <font>
      <sz val="26"/>
      <color rgb="FFFF0000"/>
      <name val="Calibri"/>
      <family val="2"/>
    </font>
    <font>
      <sz val="4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6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 style="thin">
        <color indexed="8"/>
      </bottom>
    </border>
    <border>
      <left style="medium"/>
      <right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medium">
        <color indexed="8"/>
      </right>
      <top/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/>
      <bottom style="medium"/>
    </border>
    <border>
      <left/>
      <right style="medium"/>
      <top style="thin">
        <color indexed="8"/>
      </top>
      <bottom style="medium"/>
    </border>
    <border>
      <left/>
      <right style="medium">
        <color indexed="8"/>
      </right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  <border>
      <left/>
      <right style="medium"/>
      <top style="medium"/>
      <bottom/>
    </border>
    <border>
      <left/>
      <right style="thin">
        <color indexed="8"/>
      </right>
      <top/>
      <bottom/>
    </border>
    <border>
      <left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 style="thin"/>
      <right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3" fillId="0" borderId="12" xfId="0" applyFont="1" applyBorder="1" applyAlignment="1" applyProtection="1">
      <alignment horizontal="center"/>
      <protection locked="0"/>
    </xf>
    <xf numFmtId="49" fontId="3" fillId="0" borderId="13" xfId="0" applyNumberFormat="1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5" fillId="0" borderId="16" xfId="0" applyFont="1" applyBorder="1" applyAlignment="1">
      <alignment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5" fillId="0" borderId="18" xfId="0" applyFont="1" applyBorder="1" applyAlignment="1">
      <alignment horizontal="right"/>
    </xf>
    <xf numFmtId="0" fontId="3" fillId="33" borderId="19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right"/>
    </xf>
    <xf numFmtId="49" fontId="3" fillId="0" borderId="21" xfId="0" applyNumberFormat="1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3" borderId="23" xfId="0" applyFont="1" applyFill="1" applyBorder="1" applyAlignment="1" applyProtection="1">
      <alignment horizontal="center"/>
      <protection locked="0"/>
    </xf>
    <xf numFmtId="49" fontId="3" fillId="0" borderId="24" xfId="0" applyNumberFormat="1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3" fillId="33" borderId="27" xfId="0" applyFont="1" applyFill="1" applyBorder="1" applyAlignment="1" applyProtection="1">
      <alignment horizontal="center"/>
      <protection locked="0"/>
    </xf>
    <xf numFmtId="0" fontId="3" fillId="33" borderId="28" xfId="0" applyFont="1" applyFill="1" applyBorder="1" applyAlignment="1" applyProtection="1">
      <alignment horizontal="center"/>
      <protection locked="0"/>
    </xf>
    <xf numFmtId="0" fontId="3" fillId="33" borderId="29" xfId="0" applyFont="1" applyFill="1" applyBorder="1" applyAlignment="1" applyProtection="1">
      <alignment horizontal="center"/>
      <protection locked="0"/>
    </xf>
    <xf numFmtId="0" fontId="3" fillId="33" borderId="30" xfId="0" applyFont="1" applyFill="1" applyBorder="1" applyAlignment="1" applyProtection="1">
      <alignment horizontal="center"/>
      <protection locked="0"/>
    </xf>
    <xf numFmtId="49" fontId="3" fillId="0" borderId="31" xfId="0" applyNumberFormat="1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31" xfId="0" applyFont="1" applyBorder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 horizontal="left" indent="5"/>
    </xf>
    <xf numFmtId="0" fontId="59" fillId="0" borderId="0" xfId="0" applyFont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6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3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0" fontId="58" fillId="0" borderId="0" xfId="0" applyFont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right"/>
    </xf>
    <xf numFmtId="0" fontId="10" fillId="0" borderId="21" xfId="0" applyFont="1" applyBorder="1" applyAlignment="1">
      <alignment vertical="center"/>
    </xf>
    <xf numFmtId="0" fontId="9" fillId="0" borderId="33" xfId="0" applyFon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9" fillId="0" borderId="12" xfId="0" applyFont="1" applyBorder="1" applyAlignment="1" applyProtection="1">
      <alignment horizontal="center"/>
      <protection locked="0"/>
    </xf>
    <xf numFmtId="49" fontId="9" fillId="0" borderId="13" xfId="0" applyNumberFormat="1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4" xfId="0" applyFont="1" applyBorder="1" applyAlignment="1">
      <alignment horizontal="center"/>
    </xf>
    <xf numFmtId="0" fontId="9" fillId="33" borderId="34" xfId="0" applyFont="1" applyFill="1" applyBorder="1" applyAlignment="1" applyProtection="1">
      <alignment horizontal="center"/>
      <protection locked="0"/>
    </xf>
    <xf numFmtId="0" fontId="9" fillId="33" borderId="35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33" borderId="32" xfId="0" applyFont="1" applyFill="1" applyBorder="1" applyAlignment="1" applyProtection="1">
      <alignment horizontal="center"/>
      <protection locked="0"/>
    </xf>
    <xf numFmtId="1" fontId="10" fillId="0" borderId="0" xfId="0" applyNumberFormat="1" applyFont="1" applyAlignment="1">
      <alignment horizontal="center"/>
    </xf>
    <xf numFmtId="0" fontId="9" fillId="0" borderId="12" xfId="0" applyFont="1" applyBorder="1" applyAlignment="1" applyProtection="1">
      <alignment/>
      <protection locked="0"/>
    </xf>
    <xf numFmtId="0" fontId="10" fillId="0" borderId="21" xfId="0" applyFont="1" applyBorder="1" applyAlignment="1">
      <alignment horizontal="center" vertical="center"/>
    </xf>
    <xf numFmtId="0" fontId="58" fillId="0" borderId="0" xfId="0" applyFont="1" applyAlignment="1">
      <alignment/>
    </xf>
    <xf numFmtId="165" fontId="10" fillId="0" borderId="0" xfId="0" applyNumberFormat="1" applyFont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9" fillId="0" borderId="32" xfId="0" applyFont="1" applyFill="1" applyBorder="1" applyAlignment="1" applyProtection="1">
      <alignment horizontal="center"/>
      <protection/>
    </xf>
    <xf numFmtId="0" fontId="10" fillId="0" borderId="2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9" fillId="33" borderId="38" xfId="0" applyFont="1" applyFill="1" applyBorder="1" applyAlignment="1" applyProtection="1">
      <alignment horizontal="center"/>
      <protection locked="0"/>
    </xf>
    <xf numFmtId="0" fontId="9" fillId="33" borderId="19" xfId="0" applyFont="1" applyFill="1" applyBorder="1" applyAlignment="1" applyProtection="1">
      <alignment horizontal="center"/>
      <protection locked="0"/>
    </xf>
    <xf numFmtId="0" fontId="9" fillId="33" borderId="23" xfId="0" applyFont="1" applyFill="1" applyBorder="1" applyAlignment="1" applyProtection="1">
      <alignment horizontal="center"/>
      <protection locked="0"/>
    </xf>
    <xf numFmtId="0" fontId="9" fillId="33" borderId="39" xfId="0" applyFont="1" applyFill="1" applyBorder="1" applyAlignment="1" applyProtection="1">
      <alignment horizontal="center"/>
      <protection locked="0"/>
    </xf>
    <xf numFmtId="0" fontId="9" fillId="33" borderId="40" xfId="0" applyFont="1" applyFill="1" applyBorder="1" applyAlignment="1" applyProtection="1">
      <alignment horizontal="center"/>
      <protection locked="0"/>
    </xf>
    <xf numFmtId="0" fontId="9" fillId="33" borderId="41" xfId="0" applyFont="1" applyFill="1" applyBorder="1" applyAlignment="1" applyProtection="1">
      <alignment horizontal="center"/>
      <protection locked="0"/>
    </xf>
    <xf numFmtId="0" fontId="9" fillId="33" borderId="42" xfId="0" applyFont="1" applyFill="1" applyBorder="1" applyAlignment="1" applyProtection="1">
      <alignment horizontal="center"/>
      <protection locked="0"/>
    </xf>
    <xf numFmtId="0" fontId="9" fillId="33" borderId="43" xfId="0" applyFont="1" applyFill="1" applyBorder="1" applyAlignment="1" applyProtection="1">
      <alignment horizontal="center"/>
      <protection locked="0"/>
    </xf>
    <xf numFmtId="0" fontId="9" fillId="33" borderId="44" xfId="0" applyFont="1" applyFill="1" applyBorder="1" applyAlignment="1" applyProtection="1">
      <alignment horizontal="center"/>
      <protection locked="0"/>
    </xf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9" fillId="0" borderId="24" xfId="0" applyFont="1" applyBorder="1" applyAlignment="1">
      <alignment horizontal="center" vertical="center"/>
    </xf>
    <xf numFmtId="0" fontId="58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58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top"/>
    </xf>
    <xf numFmtId="165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47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58" fillId="0" borderId="0" xfId="0" applyFont="1" applyBorder="1" applyAlignment="1">
      <alignment horizontal="center" vertical="center"/>
    </xf>
    <xf numFmtId="0" fontId="58" fillId="0" borderId="48" xfId="0" applyFont="1" applyBorder="1" applyAlignment="1">
      <alignment horizontal="center"/>
    </xf>
    <xf numFmtId="0" fontId="58" fillId="0" borderId="49" xfId="0" applyFont="1" applyBorder="1" applyAlignment="1">
      <alignment horizontal="center"/>
    </xf>
    <xf numFmtId="0" fontId="58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left"/>
    </xf>
    <xf numFmtId="0" fontId="9" fillId="0" borderId="52" xfId="0" applyFont="1" applyBorder="1" applyAlignment="1">
      <alignment/>
    </xf>
    <xf numFmtId="0" fontId="9" fillId="0" borderId="53" xfId="0" applyFont="1" applyBorder="1" applyAlignment="1" applyProtection="1">
      <alignment vertical="center"/>
      <protection locked="0"/>
    </xf>
    <xf numFmtId="0" fontId="9" fillId="0" borderId="54" xfId="0" applyFont="1" applyBorder="1" applyAlignment="1">
      <alignment/>
    </xf>
    <xf numFmtId="0" fontId="58" fillId="0" borderId="51" xfId="0" applyFont="1" applyBorder="1" applyAlignment="1">
      <alignment/>
    </xf>
    <xf numFmtId="0" fontId="58" fillId="0" borderId="52" xfId="0" applyFont="1" applyBorder="1" applyAlignment="1">
      <alignment/>
    </xf>
    <xf numFmtId="0" fontId="9" fillId="0" borderId="55" xfId="0" applyFont="1" applyBorder="1" applyAlignment="1">
      <alignment horizontal="center"/>
    </xf>
    <xf numFmtId="0" fontId="58" fillId="0" borderId="56" xfId="0" applyFont="1" applyBorder="1" applyAlignment="1">
      <alignment/>
    </xf>
    <xf numFmtId="0" fontId="58" fillId="0" borderId="55" xfId="0" applyFont="1" applyBorder="1" applyAlignment="1">
      <alignment/>
    </xf>
    <xf numFmtId="0" fontId="58" fillId="0" borderId="53" xfId="0" applyFont="1" applyBorder="1" applyAlignment="1">
      <alignment/>
    </xf>
    <xf numFmtId="0" fontId="58" fillId="0" borderId="5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1" fontId="9" fillId="0" borderId="57" xfId="0" applyNumberFormat="1" applyFont="1" applyBorder="1" applyAlignment="1" applyProtection="1">
      <alignment horizontal="center"/>
      <protection locked="0"/>
    </xf>
    <xf numFmtId="0" fontId="10" fillId="0" borderId="15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59" xfId="0" applyFont="1" applyBorder="1" applyAlignment="1">
      <alignment horizontal="right"/>
    </xf>
    <xf numFmtId="0" fontId="9" fillId="0" borderId="45" xfId="0" applyFont="1" applyBorder="1" applyAlignment="1" applyProtection="1">
      <alignment/>
      <protection locked="0"/>
    </xf>
    <xf numFmtId="0" fontId="9" fillId="0" borderId="60" xfId="0" applyFont="1" applyBorder="1" applyAlignment="1" applyProtection="1">
      <alignment/>
      <protection locked="0"/>
    </xf>
    <xf numFmtId="0" fontId="9" fillId="0" borderId="61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1" fontId="58" fillId="0" borderId="62" xfId="0" applyNumberFormat="1" applyFont="1" applyBorder="1" applyAlignment="1">
      <alignment horizontal="center"/>
    </xf>
    <xf numFmtId="1" fontId="58" fillId="0" borderId="24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49" fontId="9" fillId="0" borderId="64" xfId="0" applyNumberFormat="1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164" fontId="58" fillId="0" borderId="64" xfId="0" applyNumberFormat="1" applyFont="1" applyBorder="1" applyAlignment="1">
      <alignment horizontal="center"/>
    </xf>
    <xf numFmtId="0" fontId="58" fillId="0" borderId="65" xfId="0" applyFont="1" applyBorder="1" applyAlignment="1">
      <alignment horizontal="center"/>
    </xf>
    <xf numFmtId="0" fontId="58" fillId="0" borderId="66" xfId="0" applyFont="1" applyBorder="1" applyAlignment="1">
      <alignment horizontal="center"/>
    </xf>
    <xf numFmtId="49" fontId="58" fillId="0" borderId="64" xfId="0" applyNumberFormat="1" applyFont="1" applyBorder="1" applyAlignment="1">
      <alignment horizontal="center"/>
    </xf>
    <xf numFmtId="49" fontId="9" fillId="0" borderId="65" xfId="0" applyNumberFormat="1" applyFont="1" applyBorder="1" applyAlignment="1">
      <alignment horizontal="center"/>
    </xf>
    <xf numFmtId="49" fontId="9" fillId="0" borderId="66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10" fillId="0" borderId="6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71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1" fontId="58" fillId="0" borderId="72" xfId="0" applyNumberFormat="1" applyFont="1" applyBorder="1" applyAlignment="1">
      <alignment horizontal="center"/>
    </xf>
    <xf numFmtId="1" fontId="61" fillId="0" borderId="15" xfId="0" applyNumberFormat="1" applyFont="1" applyBorder="1" applyAlignment="1">
      <alignment horizontal="center" vertical="center"/>
    </xf>
    <xf numFmtId="1" fontId="61" fillId="0" borderId="58" xfId="0" applyNumberFormat="1" applyFont="1" applyBorder="1" applyAlignment="1">
      <alignment horizontal="center" vertical="center"/>
    </xf>
    <xf numFmtId="1" fontId="61" fillId="0" borderId="20" xfId="0" applyNumberFormat="1" applyFont="1" applyBorder="1" applyAlignment="1">
      <alignment horizontal="center" vertical="center"/>
    </xf>
    <xf numFmtId="1" fontId="61" fillId="0" borderId="44" xfId="0" applyNumberFormat="1" applyFont="1" applyBorder="1" applyAlignment="1">
      <alignment horizontal="center" vertical="center"/>
    </xf>
    <xf numFmtId="0" fontId="18" fillId="0" borderId="33" xfId="0" applyFont="1" applyBorder="1" applyAlignment="1">
      <alignment horizontal="center"/>
    </xf>
    <xf numFmtId="0" fontId="18" fillId="0" borderId="70" xfId="0" applyFont="1" applyBorder="1" applyAlignment="1">
      <alignment horizontal="center"/>
    </xf>
    <xf numFmtId="2" fontId="10" fillId="0" borderId="33" xfId="0" applyNumberFormat="1" applyFont="1" applyBorder="1" applyAlignment="1">
      <alignment horizontal="center"/>
    </xf>
    <xf numFmtId="0" fontId="10" fillId="0" borderId="33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0" fillId="34" borderId="0" xfId="0" applyFont="1" applyFill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59" fillId="0" borderId="0" xfId="0" applyFont="1" applyFill="1" applyAlignment="1">
      <alignment horizontal="left"/>
    </xf>
    <xf numFmtId="49" fontId="15" fillId="0" borderId="15" xfId="0" applyNumberFormat="1" applyFont="1" applyBorder="1" applyAlignment="1" applyProtection="1">
      <alignment horizontal="center" vertical="center"/>
      <protection locked="0"/>
    </xf>
    <xf numFmtId="49" fontId="15" fillId="0" borderId="17" xfId="0" applyNumberFormat="1" applyFont="1" applyBorder="1" applyAlignment="1" applyProtection="1">
      <alignment horizontal="center" vertical="center"/>
      <protection locked="0"/>
    </xf>
    <xf numFmtId="49" fontId="15" fillId="0" borderId="58" xfId="0" applyNumberFormat="1" applyFont="1" applyBorder="1" applyAlignment="1" applyProtection="1">
      <alignment horizontal="center" vertical="center"/>
      <protection locked="0"/>
    </xf>
    <xf numFmtId="49" fontId="15" fillId="0" borderId="20" xfId="0" applyNumberFormat="1" applyFont="1" applyBorder="1" applyAlignment="1" applyProtection="1">
      <alignment horizontal="center" vertical="center"/>
      <protection locked="0"/>
    </xf>
    <xf numFmtId="49" fontId="15" fillId="0" borderId="63" xfId="0" applyNumberFormat="1" applyFont="1" applyBorder="1" applyAlignment="1" applyProtection="1">
      <alignment horizontal="center" vertical="center"/>
      <protection locked="0"/>
    </xf>
    <xf numFmtId="49" fontId="15" fillId="0" borderId="44" xfId="0" applyNumberFormat="1" applyFont="1" applyBorder="1" applyAlignment="1" applyProtection="1">
      <alignment horizontal="center" vertical="center"/>
      <protection locked="0"/>
    </xf>
    <xf numFmtId="49" fontId="15" fillId="35" borderId="15" xfId="0" applyNumberFormat="1" applyFont="1" applyFill="1" applyBorder="1" applyAlignment="1" applyProtection="1">
      <alignment horizontal="center" vertical="center"/>
      <protection locked="0"/>
    </xf>
    <xf numFmtId="49" fontId="15" fillId="35" borderId="17" xfId="0" applyNumberFormat="1" applyFont="1" applyFill="1" applyBorder="1" applyAlignment="1" applyProtection="1">
      <alignment horizontal="center" vertical="center"/>
      <protection locked="0"/>
    </xf>
    <xf numFmtId="49" fontId="15" fillId="35" borderId="58" xfId="0" applyNumberFormat="1" applyFont="1" applyFill="1" applyBorder="1" applyAlignment="1" applyProtection="1">
      <alignment horizontal="center" vertical="center"/>
      <protection locked="0"/>
    </xf>
    <xf numFmtId="49" fontId="15" fillId="35" borderId="20" xfId="0" applyNumberFormat="1" applyFont="1" applyFill="1" applyBorder="1" applyAlignment="1" applyProtection="1">
      <alignment horizontal="center" vertical="center"/>
      <protection locked="0"/>
    </xf>
    <xf numFmtId="49" fontId="15" fillId="35" borderId="63" xfId="0" applyNumberFormat="1" applyFont="1" applyFill="1" applyBorder="1" applyAlignment="1" applyProtection="1">
      <alignment horizontal="center" vertical="center"/>
      <protection locked="0"/>
    </xf>
    <xf numFmtId="49" fontId="15" fillId="35" borderId="44" xfId="0" applyNumberFormat="1" applyFont="1" applyFill="1" applyBorder="1" applyAlignment="1" applyProtection="1">
      <alignment horizontal="center" vertical="center"/>
      <protection locked="0"/>
    </xf>
    <xf numFmtId="49" fontId="16" fillId="35" borderId="15" xfId="0" applyNumberFormat="1" applyFont="1" applyFill="1" applyBorder="1" applyAlignment="1" applyProtection="1">
      <alignment horizontal="center" vertical="center"/>
      <protection locked="0"/>
    </xf>
    <xf numFmtId="49" fontId="16" fillId="35" borderId="17" xfId="0" applyNumberFormat="1" applyFont="1" applyFill="1" applyBorder="1" applyAlignment="1" applyProtection="1">
      <alignment horizontal="center" vertical="center"/>
      <protection locked="0"/>
    </xf>
    <xf numFmtId="49" fontId="16" fillId="35" borderId="58" xfId="0" applyNumberFormat="1" applyFont="1" applyFill="1" applyBorder="1" applyAlignment="1" applyProtection="1">
      <alignment horizontal="center" vertical="center"/>
      <protection locked="0"/>
    </xf>
    <xf numFmtId="49" fontId="16" fillId="35" borderId="20" xfId="0" applyNumberFormat="1" applyFont="1" applyFill="1" applyBorder="1" applyAlignment="1" applyProtection="1">
      <alignment horizontal="center" vertical="center"/>
      <protection locked="0"/>
    </xf>
    <xf numFmtId="49" fontId="16" fillId="35" borderId="63" xfId="0" applyNumberFormat="1" applyFont="1" applyFill="1" applyBorder="1" applyAlignment="1" applyProtection="1">
      <alignment horizontal="center" vertical="center"/>
      <protection locked="0"/>
    </xf>
    <xf numFmtId="49" fontId="16" fillId="35" borderId="44" xfId="0" applyNumberFormat="1" applyFont="1" applyFill="1" applyBorder="1" applyAlignment="1" applyProtection="1">
      <alignment horizontal="center" vertical="center"/>
      <protection locked="0"/>
    </xf>
    <xf numFmtId="164" fontId="17" fillId="35" borderId="15" xfId="0" applyNumberFormat="1" applyFont="1" applyFill="1" applyBorder="1" applyAlignment="1" applyProtection="1">
      <alignment horizontal="center" vertical="center"/>
      <protection locked="0"/>
    </xf>
    <xf numFmtId="164" fontId="17" fillId="35" borderId="17" xfId="0" applyNumberFormat="1" applyFont="1" applyFill="1" applyBorder="1" applyAlignment="1" applyProtection="1">
      <alignment horizontal="center" vertical="center"/>
      <protection locked="0"/>
    </xf>
    <xf numFmtId="164" fontId="17" fillId="35" borderId="58" xfId="0" applyNumberFormat="1" applyFont="1" applyFill="1" applyBorder="1" applyAlignment="1" applyProtection="1">
      <alignment horizontal="center" vertical="center"/>
      <protection locked="0"/>
    </xf>
    <xf numFmtId="164" fontId="17" fillId="35" borderId="20" xfId="0" applyNumberFormat="1" applyFont="1" applyFill="1" applyBorder="1" applyAlignment="1" applyProtection="1">
      <alignment horizontal="center" vertical="center"/>
      <protection locked="0"/>
    </xf>
    <xf numFmtId="164" fontId="17" fillId="35" borderId="63" xfId="0" applyNumberFormat="1" applyFont="1" applyFill="1" applyBorder="1" applyAlignment="1" applyProtection="1">
      <alignment horizontal="center" vertical="center"/>
      <protection locked="0"/>
    </xf>
    <xf numFmtId="164" fontId="17" fillId="35" borderId="44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center"/>
    </xf>
    <xf numFmtId="0" fontId="9" fillId="0" borderId="55" xfId="0" applyFont="1" applyBorder="1" applyAlignment="1" applyProtection="1">
      <alignment horizontal="center" vertical="center"/>
      <protection locked="0"/>
    </xf>
    <xf numFmtId="0" fontId="9" fillId="0" borderId="73" xfId="0" applyFont="1" applyBorder="1" applyAlignment="1">
      <alignment horizontal="center" vertical="center"/>
    </xf>
    <xf numFmtId="0" fontId="58" fillId="0" borderId="74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75" xfId="0" applyFont="1" applyBorder="1" applyAlignment="1">
      <alignment horizontal="center" vertical="center"/>
    </xf>
    <xf numFmtId="0" fontId="9" fillId="0" borderId="18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58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76" xfId="0" applyFont="1" applyBorder="1" applyAlignment="1">
      <alignment horizontal="center"/>
    </xf>
    <xf numFmtId="0" fontId="9" fillId="0" borderId="77" xfId="0" applyFont="1" applyBorder="1" applyAlignment="1">
      <alignment horizontal="center"/>
    </xf>
    <xf numFmtId="0" fontId="9" fillId="0" borderId="74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165" fontId="10" fillId="0" borderId="48" xfId="0" applyNumberFormat="1" applyFont="1" applyBorder="1" applyAlignment="1">
      <alignment horizontal="center" vertical="center"/>
    </xf>
    <xf numFmtId="165" fontId="10" fillId="0" borderId="50" xfId="0" applyNumberFormat="1" applyFont="1" applyBorder="1" applyAlignment="1">
      <alignment horizontal="center" vertical="center"/>
    </xf>
    <xf numFmtId="0" fontId="58" fillId="0" borderId="78" xfId="0" applyFont="1" applyBorder="1" applyAlignment="1">
      <alignment horizontal="center" vertical="center"/>
    </xf>
    <xf numFmtId="0" fontId="58" fillId="0" borderId="63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58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63" xfId="0" applyFont="1" applyBorder="1" applyAlignment="1">
      <alignment horizontal="center" vertical="center"/>
    </xf>
    <xf numFmtId="0" fontId="63" fillId="0" borderId="44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79" xfId="0" applyFont="1" applyBorder="1" applyAlignment="1" applyProtection="1">
      <alignment horizontal="center"/>
      <protection locked="0"/>
    </xf>
    <xf numFmtId="0" fontId="3" fillId="0" borderId="61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80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6" fillId="0" borderId="6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164" fontId="0" fillId="0" borderId="64" xfId="0" applyNumberFormat="1" applyBorder="1" applyAlignment="1">
      <alignment/>
    </xf>
    <xf numFmtId="164" fontId="0" fillId="0" borderId="66" xfId="0" applyNumberForma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5" fillId="0" borderId="8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67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fill>
        <patternFill patternType="solid">
          <fgColor indexed="25"/>
          <bgColor indexed="60"/>
        </patternFill>
      </fill>
    </dxf>
    <dxf>
      <fill>
        <patternFill patternType="solid">
          <fgColor indexed="25"/>
          <bgColor indexed="60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  <dxf>
      <fill>
        <patternFill patternType="solid">
          <fgColor indexed="25"/>
          <bgColor indexed="6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4</xdr:row>
      <xdr:rowOff>9525</xdr:rowOff>
    </xdr:from>
    <xdr:to>
      <xdr:col>14</xdr:col>
      <xdr:colOff>514350</xdr:colOff>
      <xdr:row>5</xdr:row>
      <xdr:rowOff>257175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1038225"/>
          <a:ext cx="223837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5"/>
  <sheetViews>
    <sheetView tabSelected="1" zoomScalePageLayoutView="0" workbookViewId="0" topLeftCell="A1">
      <selection activeCell="C5" sqref="C5:G6"/>
    </sheetView>
  </sheetViews>
  <sheetFormatPr defaultColWidth="9.140625" defaultRowHeight="20.25" customHeight="1"/>
  <cols>
    <col min="1" max="1" width="5.00390625" style="42" customWidth="1"/>
    <col min="2" max="2" width="18.57421875" style="42" customWidth="1"/>
    <col min="3" max="3" width="11.7109375" style="42" customWidth="1"/>
    <col min="4" max="4" width="8.7109375" style="42" customWidth="1"/>
    <col min="5" max="5" width="10.28125" style="42" customWidth="1"/>
    <col min="6" max="7" width="8.7109375" style="42" customWidth="1"/>
    <col min="8" max="8" width="8.57421875" style="42" customWidth="1"/>
    <col min="9" max="9" width="12.421875" style="42" hidden="1" customWidth="1"/>
    <col min="10" max="10" width="10.8515625" style="42" hidden="1" customWidth="1"/>
    <col min="11" max="11" width="0.13671875" style="42" hidden="1" customWidth="1"/>
    <col min="12" max="14" width="8.7109375" style="42" customWidth="1"/>
    <col min="15" max="16384" width="8.7109375" style="42" customWidth="1"/>
  </cols>
  <sheetData>
    <row r="1" spans="1:21" ht="20.25" customHeight="1">
      <c r="A1" s="191" t="s">
        <v>348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</row>
    <row r="2" spans="1:21" ht="20.25" customHeight="1">
      <c r="A2" s="43"/>
      <c r="B2" s="44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0" ht="20.25" customHeight="1">
      <c r="A3" s="45"/>
      <c r="B3" s="198" t="s">
        <v>285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</row>
    <row r="4" spans="1:16" ht="20.25" customHeight="1" thickBo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21" ht="20.25" customHeight="1">
      <c r="A5" s="46"/>
      <c r="B5" s="47" t="s">
        <v>1</v>
      </c>
      <c r="C5" s="205"/>
      <c r="D5" s="206"/>
      <c r="E5" s="206"/>
      <c r="F5" s="206"/>
      <c r="G5" s="207"/>
      <c r="H5" s="46"/>
      <c r="I5" s="48" t="b">
        <f>AND(C5&gt;0,C7&gt;0,C9&gt;0,C11&gt;0)</f>
        <v>0</v>
      </c>
      <c r="J5" s="46"/>
      <c r="K5" s="46"/>
      <c r="L5" s="192"/>
      <c r="M5" s="193"/>
      <c r="N5" s="193"/>
      <c r="O5" s="194"/>
      <c r="P5" s="49"/>
      <c r="Q5" s="192" t="s">
        <v>338</v>
      </c>
      <c r="R5" s="194"/>
      <c r="S5" s="199"/>
      <c r="T5" s="200"/>
      <c r="U5" s="201"/>
    </row>
    <row r="6" spans="1:21" ht="20.25" customHeight="1" thickBot="1">
      <c r="A6" s="46"/>
      <c r="B6" s="89" t="s">
        <v>334</v>
      </c>
      <c r="C6" s="208"/>
      <c r="D6" s="209"/>
      <c r="E6" s="209"/>
      <c r="F6" s="209"/>
      <c r="G6" s="210"/>
      <c r="H6" s="46"/>
      <c r="I6" s="46"/>
      <c r="J6" s="46"/>
      <c r="K6" s="46"/>
      <c r="L6" s="195"/>
      <c r="M6" s="196"/>
      <c r="N6" s="196"/>
      <c r="O6" s="197"/>
      <c r="P6" s="52"/>
      <c r="Q6" s="195" t="s">
        <v>337</v>
      </c>
      <c r="R6" s="197"/>
      <c r="S6" s="202"/>
      <c r="T6" s="203"/>
      <c r="U6" s="204"/>
    </row>
    <row r="7" spans="1:20" ht="20.25" customHeight="1">
      <c r="A7" s="46"/>
      <c r="B7" s="47" t="s">
        <v>2</v>
      </c>
      <c r="C7" s="211"/>
      <c r="D7" s="212"/>
      <c r="E7" s="212"/>
      <c r="F7" s="212"/>
      <c r="G7" s="213"/>
      <c r="H7" s="46"/>
      <c r="I7" s="46"/>
      <c r="J7" s="46"/>
      <c r="K7" s="46"/>
      <c r="L7" s="52"/>
      <c r="M7" s="52"/>
      <c r="N7" s="52"/>
      <c r="O7" s="52"/>
      <c r="P7" s="52"/>
      <c r="Q7" s="52"/>
      <c r="R7" s="52"/>
      <c r="S7" s="52"/>
      <c r="T7" s="65"/>
    </row>
    <row r="8" spans="1:17" ht="20.25" customHeight="1" thickBot="1">
      <c r="A8" s="46"/>
      <c r="B8" s="89" t="s">
        <v>334</v>
      </c>
      <c r="C8" s="214"/>
      <c r="D8" s="215"/>
      <c r="E8" s="215"/>
      <c r="F8" s="215"/>
      <c r="G8" s="216"/>
      <c r="H8" s="53"/>
      <c r="I8" s="53"/>
      <c r="J8" s="53"/>
      <c r="K8" s="54"/>
      <c r="L8" s="55" t="s">
        <v>331</v>
      </c>
      <c r="M8" s="54"/>
      <c r="N8" s="55" t="s">
        <v>288</v>
      </c>
      <c r="O8" s="54"/>
      <c r="P8" s="54"/>
      <c r="Q8" s="50"/>
    </row>
    <row r="9" spans="1:21" ht="20.25" customHeight="1">
      <c r="A9" s="46"/>
      <c r="B9" s="47" t="s">
        <v>286</v>
      </c>
      <c r="C9" s="217"/>
      <c r="D9" s="218"/>
      <c r="E9" s="218"/>
      <c r="F9" s="218"/>
      <c r="G9" s="219"/>
      <c r="H9" s="53"/>
      <c r="I9" s="53"/>
      <c r="J9" s="53"/>
      <c r="K9" s="54"/>
      <c r="L9" s="56" t="s">
        <v>291</v>
      </c>
      <c r="M9" s="55"/>
      <c r="N9" s="57" t="s">
        <v>293</v>
      </c>
      <c r="O9" s="54"/>
      <c r="P9" s="54"/>
      <c r="Q9" s="58"/>
      <c r="S9" s="127"/>
      <c r="T9" s="244" t="s">
        <v>10</v>
      </c>
      <c r="U9" s="128"/>
    </row>
    <row r="10" spans="1:21" ht="20.25" customHeight="1" thickBot="1">
      <c r="A10" s="46"/>
      <c r="B10" s="89" t="s">
        <v>334</v>
      </c>
      <c r="C10" s="220"/>
      <c r="D10" s="221"/>
      <c r="E10" s="221"/>
      <c r="F10" s="221"/>
      <c r="G10" s="222"/>
      <c r="H10" s="53"/>
      <c r="I10" s="54"/>
      <c r="J10" s="54"/>
      <c r="K10" s="54"/>
      <c r="L10" s="56" t="s">
        <v>289</v>
      </c>
      <c r="M10" s="55"/>
      <c r="N10" s="55" t="s">
        <v>290</v>
      </c>
      <c r="O10" s="54"/>
      <c r="P10" s="54"/>
      <c r="Q10" s="58"/>
      <c r="R10" s="50"/>
      <c r="S10" s="129"/>
      <c r="T10" s="245"/>
      <c r="U10" s="130"/>
    </row>
    <row r="11" spans="1:21" ht="20.25" customHeight="1">
      <c r="A11" s="46"/>
      <c r="B11" s="47" t="s">
        <v>287</v>
      </c>
      <c r="C11" s="211"/>
      <c r="D11" s="212"/>
      <c r="E11" s="212"/>
      <c r="F11" s="212"/>
      <c r="G11" s="213"/>
      <c r="H11" s="46"/>
      <c r="I11" s="46"/>
      <c r="J11" s="46"/>
      <c r="K11" s="46"/>
      <c r="L11" s="46"/>
      <c r="M11" s="59"/>
      <c r="N11" s="59"/>
      <c r="O11" s="60"/>
      <c r="P11" s="46"/>
      <c r="Q11" s="46"/>
      <c r="S11" s="225" t="s">
        <v>12</v>
      </c>
      <c r="T11" s="120" t="s">
        <v>340</v>
      </c>
      <c r="U11" s="226" t="s">
        <v>4</v>
      </c>
    </row>
    <row r="12" spans="1:21" ht="20.25" customHeight="1" thickBot="1">
      <c r="A12" s="46"/>
      <c r="B12" s="89" t="s">
        <v>334</v>
      </c>
      <c r="C12" s="214"/>
      <c r="D12" s="215"/>
      <c r="E12" s="215"/>
      <c r="F12" s="215"/>
      <c r="G12" s="216"/>
      <c r="H12" s="229" t="s">
        <v>3</v>
      </c>
      <c r="I12" s="230"/>
      <c r="J12" s="230"/>
      <c r="K12" s="230"/>
      <c r="L12" s="230"/>
      <c r="M12" s="230"/>
      <c r="N12" s="123"/>
      <c r="O12" s="236" t="s">
        <v>4</v>
      </c>
      <c r="P12" s="236"/>
      <c r="Q12" s="124"/>
      <c r="S12" s="225"/>
      <c r="T12" s="121" t="s">
        <v>341</v>
      </c>
      <c r="U12" s="226"/>
    </row>
    <row r="13" spans="1:21" ht="20.25" customHeight="1">
      <c r="A13" s="46"/>
      <c r="B13" s="47" t="s">
        <v>5</v>
      </c>
      <c r="C13" s="61" t="s">
        <v>6</v>
      </c>
      <c r="D13" s="61" t="s">
        <v>7</v>
      </c>
      <c r="E13" s="61" t="s">
        <v>8</v>
      </c>
      <c r="F13" s="62" t="s">
        <v>9</v>
      </c>
      <c r="G13" s="63" t="s">
        <v>292</v>
      </c>
      <c r="H13" s="46"/>
      <c r="I13" s="46"/>
      <c r="J13" s="46"/>
      <c r="K13" s="46"/>
      <c r="M13" s="50"/>
      <c r="N13" s="224" t="s">
        <v>10</v>
      </c>
      <c r="O13" s="231" t="s">
        <v>339</v>
      </c>
      <c r="P13" s="232"/>
      <c r="Q13" s="237" t="s">
        <v>11</v>
      </c>
      <c r="R13" s="119"/>
      <c r="S13" s="225"/>
      <c r="T13" s="121" t="s">
        <v>342</v>
      </c>
      <c r="U13" s="226"/>
    </row>
    <row r="14" spans="1:21" ht="20.25" customHeight="1" thickBot="1">
      <c r="A14" s="46"/>
      <c r="B14" s="50"/>
      <c r="C14" s="64">
        <v>1</v>
      </c>
      <c r="D14" s="65"/>
      <c r="E14" s="65"/>
      <c r="F14" s="66"/>
      <c r="G14" s="90">
        <f>SUM(N44)</f>
        <v>0</v>
      </c>
      <c r="I14" s="46"/>
      <c r="J14" s="46"/>
      <c r="K14" s="46"/>
      <c r="L14" s="53"/>
      <c r="N14" s="224"/>
      <c r="O14" s="233" t="s">
        <v>343</v>
      </c>
      <c r="P14" s="234"/>
      <c r="Q14" s="237"/>
      <c r="R14" s="119"/>
      <c r="S14" s="225"/>
      <c r="T14" s="122" t="s">
        <v>343</v>
      </c>
      <c r="U14" s="226"/>
    </row>
    <row r="15" spans="1:21" ht="20.25" customHeight="1">
      <c r="A15" s="46"/>
      <c r="B15" s="50"/>
      <c r="C15" s="64">
        <v>2</v>
      </c>
      <c r="D15" s="65"/>
      <c r="E15" s="65"/>
      <c r="F15" s="66"/>
      <c r="G15" s="90">
        <f>SUM(N45)</f>
        <v>0</v>
      </c>
      <c r="H15" s="46"/>
      <c r="I15" s="46"/>
      <c r="J15" s="46"/>
      <c r="K15" s="46"/>
      <c r="L15" s="53"/>
      <c r="M15" s="50"/>
      <c r="N15" s="125"/>
      <c r="O15" s="235" t="s">
        <v>12</v>
      </c>
      <c r="P15" s="235"/>
      <c r="Q15" s="126"/>
      <c r="S15" s="131"/>
      <c r="T15" s="227" t="s">
        <v>11</v>
      </c>
      <c r="U15" s="130"/>
    </row>
    <row r="16" spans="1:21" ht="20.25" customHeight="1">
      <c r="A16" s="46"/>
      <c r="B16" s="50"/>
      <c r="C16" s="64">
        <v>3</v>
      </c>
      <c r="D16" s="65"/>
      <c r="E16" s="65"/>
      <c r="F16" s="66"/>
      <c r="G16" s="90">
        <f>SUM(N46)</f>
        <v>0</v>
      </c>
      <c r="H16" s="46"/>
      <c r="I16" s="46"/>
      <c r="J16" s="46"/>
      <c r="K16" s="46"/>
      <c r="M16" s="50"/>
      <c r="P16" s="50"/>
      <c r="S16" s="132"/>
      <c r="T16" s="228"/>
      <c r="U16" s="133"/>
    </row>
    <row r="17" spans="1:21" ht="20.25" customHeight="1">
      <c r="A17" s="46"/>
      <c r="B17" s="50"/>
      <c r="C17" s="64">
        <v>4</v>
      </c>
      <c r="D17" s="65"/>
      <c r="E17" s="65"/>
      <c r="F17" s="66"/>
      <c r="G17" s="90">
        <f>SUM(N47)</f>
        <v>0</v>
      </c>
      <c r="H17" s="46"/>
      <c r="I17" s="46"/>
      <c r="J17" s="46"/>
      <c r="K17" s="46"/>
      <c r="L17" s="46"/>
      <c r="M17" s="46"/>
      <c r="N17" s="175"/>
      <c r="O17" s="175"/>
      <c r="P17" s="175"/>
      <c r="Q17" s="175"/>
      <c r="R17" s="175"/>
      <c r="S17" s="175"/>
      <c r="T17" s="175"/>
      <c r="U17" s="175"/>
    </row>
    <row r="18" spans="1:21" ht="20.25" customHeight="1">
      <c r="A18" s="46"/>
      <c r="B18" s="46"/>
      <c r="C18" s="46"/>
      <c r="D18" s="46"/>
      <c r="E18" s="46"/>
      <c r="F18" s="46"/>
      <c r="G18" s="51"/>
      <c r="H18" s="46"/>
      <c r="I18" s="46"/>
      <c r="J18" s="46"/>
      <c r="K18" s="46"/>
      <c r="L18" s="46"/>
      <c r="M18" s="46"/>
      <c r="N18" s="165" t="s">
        <v>13</v>
      </c>
      <c r="O18" s="165"/>
      <c r="P18" s="165"/>
      <c r="Q18" s="165"/>
      <c r="R18" s="165"/>
      <c r="S18" s="165"/>
      <c r="T18" s="165"/>
      <c r="U18" s="165"/>
    </row>
    <row r="19" spans="1:21" ht="20.25" customHeight="1">
      <c r="A19" s="67"/>
      <c r="B19" s="68" t="s">
        <v>14</v>
      </c>
      <c r="C19" s="172" t="s">
        <v>15</v>
      </c>
      <c r="D19" s="172"/>
      <c r="E19" s="172" t="s">
        <v>16</v>
      </c>
      <c r="F19" s="172"/>
      <c r="G19" s="172" t="s">
        <v>17</v>
      </c>
      <c r="H19" s="172"/>
      <c r="I19" s="69"/>
      <c r="J19" s="69"/>
      <c r="K19" s="69"/>
      <c r="L19" s="174" t="s">
        <v>18</v>
      </c>
      <c r="M19" s="174"/>
      <c r="N19" s="223" t="s">
        <v>19</v>
      </c>
      <c r="O19" s="223"/>
      <c r="P19" s="223"/>
      <c r="Q19" s="223"/>
      <c r="R19" s="223"/>
      <c r="S19" s="223"/>
      <c r="T19" s="223"/>
      <c r="U19" s="223"/>
    </row>
    <row r="20" spans="1:21" ht="20.25" customHeight="1">
      <c r="A20" s="67"/>
      <c r="B20" s="70" t="s">
        <v>20</v>
      </c>
      <c r="C20" s="165" t="s">
        <v>21</v>
      </c>
      <c r="D20" s="165"/>
      <c r="E20" s="165" t="s">
        <v>22</v>
      </c>
      <c r="F20" s="165"/>
      <c r="G20" s="165" t="s">
        <v>23</v>
      </c>
      <c r="H20" s="165"/>
      <c r="I20" s="71"/>
      <c r="J20" s="71"/>
      <c r="K20" s="71"/>
      <c r="L20" s="166"/>
      <c r="M20" s="166"/>
      <c r="N20" s="167" t="s">
        <v>24</v>
      </c>
      <c r="O20" s="167"/>
      <c r="P20" s="168" t="s">
        <v>11</v>
      </c>
      <c r="Q20" s="168"/>
      <c r="R20" s="168" t="s">
        <v>4</v>
      </c>
      <c r="S20" s="168"/>
      <c r="T20" s="168" t="s">
        <v>25</v>
      </c>
      <c r="U20" s="168"/>
    </row>
    <row r="21" spans="1:21" ht="20.25" customHeight="1" thickBot="1">
      <c r="A21" s="67"/>
      <c r="B21" s="190" t="s">
        <v>26</v>
      </c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</row>
    <row r="22" spans="1:21" ht="20.25" customHeight="1">
      <c r="A22" s="67"/>
      <c r="B22" s="72"/>
      <c r="C22" s="72"/>
      <c r="D22" s="72"/>
      <c r="E22" s="73"/>
      <c r="F22" s="72"/>
      <c r="G22" s="72"/>
      <c r="H22" s="72"/>
      <c r="I22" s="72"/>
      <c r="J22" s="72"/>
      <c r="K22" s="72"/>
      <c r="L22" s="45"/>
      <c r="M22" s="45"/>
      <c r="N22" s="91" t="s">
        <v>332</v>
      </c>
      <c r="O22" s="92" t="s">
        <v>27</v>
      </c>
      <c r="P22" s="93" t="s">
        <v>332</v>
      </c>
      <c r="Q22" s="92" t="s">
        <v>27</v>
      </c>
      <c r="R22" s="93" t="s">
        <v>332</v>
      </c>
      <c r="S22" s="92" t="s">
        <v>27</v>
      </c>
      <c r="T22" s="93" t="s">
        <v>332</v>
      </c>
      <c r="U22" s="94" t="s">
        <v>27</v>
      </c>
    </row>
    <row r="23" spans="1:21" ht="20.25" customHeight="1">
      <c r="A23" s="105" t="s">
        <v>28</v>
      </c>
      <c r="B23" s="74"/>
      <c r="C23" s="75"/>
      <c r="D23" s="76" t="s">
        <v>29</v>
      </c>
      <c r="E23" s="77"/>
      <c r="F23" s="76" t="s">
        <v>29</v>
      </c>
      <c r="G23" s="75"/>
      <c r="H23" s="76" t="s">
        <v>30</v>
      </c>
      <c r="I23" s="76">
        <f aca="true" t="shared" si="0" ref="I23:I42">(C23*E23)*G23/1000000</f>
        <v>0</v>
      </c>
      <c r="J23" s="76">
        <f aca="true" t="shared" si="1" ref="J23:J42">(C23+50)*G23</f>
        <v>0</v>
      </c>
      <c r="K23" s="78">
        <f aca="true" t="shared" si="2" ref="K23:K42">(E23+50)*G23</f>
        <v>0</v>
      </c>
      <c r="L23" s="145"/>
      <c r="M23" s="146"/>
      <c r="N23" s="95"/>
      <c r="O23" s="80"/>
      <c r="P23" s="79"/>
      <c r="Q23" s="80"/>
      <c r="R23" s="79"/>
      <c r="S23" s="80"/>
      <c r="T23" s="79"/>
      <c r="U23" s="96"/>
    </row>
    <row r="24" spans="1:21" ht="20.25" customHeight="1">
      <c r="A24" s="105" t="s">
        <v>31</v>
      </c>
      <c r="B24" s="74"/>
      <c r="C24" s="75"/>
      <c r="D24" s="76" t="s">
        <v>29</v>
      </c>
      <c r="E24" s="75"/>
      <c r="F24" s="76" t="s">
        <v>29</v>
      </c>
      <c r="G24" s="75"/>
      <c r="H24" s="76" t="s">
        <v>30</v>
      </c>
      <c r="I24" s="76">
        <f t="shared" si="0"/>
        <v>0</v>
      </c>
      <c r="J24" s="76">
        <f t="shared" si="1"/>
        <v>0</v>
      </c>
      <c r="K24" s="78">
        <f t="shared" si="2"/>
        <v>0</v>
      </c>
      <c r="L24" s="145"/>
      <c r="M24" s="146"/>
      <c r="N24" s="95"/>
      <c r="O24" s="80"/>
      <c r="P24" s="79"/>
      <c r="Q24" s="80"/>
      <c r="R24" s="79"/>
      <c r="S24" s="80"/>
      <c r="T24" s="79"/>
      <c r="U24" s="96"/>
    </row>
    <row r="25" spans="1:21" ht="20.25" customHeight="1">
      <c r="A25" s="105" t="s">
        <v>32</v>
      </c>
      <c r="B25" s="74"/>
      <c r="C25" s="75"/>
      <c r="D25" s="76" t="s">
        <v>29</v>
      </c>
      <c r="E25" s="75"/>
      <c r="F25" s="76" t="s">
        <v>29</v>
      </c>
      <c r="G25" s="75"/>
      <c r="H25" s="76" t="s">
        <v>30</v>
      </c>
      <c r="I25" s="76">
        <f t="shared" si="0"/>
        <v>0</v>
      </c>
      <c r="J25" s="76">
        <f t="shared" si="1"/>
        <v>0</v>
      </c>
      <c r="K25" s="78">
        <f t="shared" si="2"/>
        <v>0</v>
      </c>
      <c r="L25" s="145"/>
      <c r="M25" s="146"/>
      <c r="N25" s="95"/>
      <c r="O25" s="80"/>
      <c r="P25" s="79"/>
      <c r="Q25" s="80"/>
      <c r="R25" s="79"/>
      <c r="S25" s="80"/>
      <c r="T25" s="79"/>
      <c r="U25" s="96"/>
    </row>
    <row r="26" spans="1:21" ht="20.25" customHeight="1">
      <c r="A26" s="105" t="s">
        <v>33</v>
      </c>
      <c r="B26" s="74"/>
      <c r="C26" s="81"/>
      <c r="D26" s="76" t="s">
        <v>29</v>
      </c>
      <c r="E26" s="75"/>
      <c r="F26" s="76" t="s">
        <v>29</v>
      </c>
      <c r="G26" s="81"/>
      <c r="H26" s="76" t="s">
        <v>30</v>
      </c>
      <c r="I26" s="76">
        <f t="shared" si="0"/>
        <v>0</v>
      </c>
      <c r="J26" s="76">
        <f t="shared" si="1"/>
        <v>0</v>
      </c>
      <c r="K26" s="78">
        <f t="shared" si="2"/>
        <v>0</v>
      </c>
      <c r="L26" s="145"/>
      <c r="M26" s="146"/>
      <c r="N26" s="95"/>
      <c r="O26" s="80"/>
      <c r="P26" s="79"/>
      <c r="Q26" s="80"/>
      <c r="R26" s="79"/>
      <c r="S26" s="80"/>
      <c r="T26" s="79"/>
      <c r="U26" s="96"/>
    </row>
    <row r="27" spans="1:21" ht="20.25" customHeight="1">
      <c r="A27" s="105" t="s">
        <v>34</v>
      </c>
      <c r="B27" s="74"/>
      <c r="C27" s="75"/>
      <c r="D27" s="76" t="s">
        <v>29</v>
      </c>
      <c r="E27" s="75"/>
      <c r="F27" s="76" t="s">
        <v>29</v>
      </c>
      <c r="G27" s="75"/>
      <c r="H27" s="76" t="s">
        <v>30</v>
      </c>
      <c r="I27" s="76">
        <f t="shared" si="0"/>
        <v>0</v>
      </c>
      <c r="J27" s="76">
        <f t="shared" si="1"/>
        <v>0</v>
      </c>
      <c r="K27" s="78">
        <f t="shared" si="2"/>
        <v>0</v>
      </c>
      <c r="L27" s="145"/>
      <c r="M27" s="146"/>
      <c r="N27" s="95"/>
      <c r="O27" s="80"/>
      <c r="P27" s="79"/>
      <c r="Q27" s="80"/>
      <c r="R27" s="79"/>
      <c r="S27" s="80"/>
      <c r="T27" s="79"/>
      <c r="U27" s="96"/>
    </row>
    <row r="28" spans="1:21" ht="20.25" customHeight="1">
      <c r="A28" s="105" t="s">
        <v>35</v>
      </c>
      <c r="B28" s="74"/>
      <c r="C28" s="75"/>
      <c r="D28" s="76" t="s">
        <v>29</v>
      </c>
      <c r="E28" s="75"/>
      <c r="F28" s="76" t="s">
        <v>29</v>
      </c>
      <c r="G28" s="81"/>
      <c r="H28" s="76" t="s">
        <v>30</v>
      </c>
      <c r="I28" s="76">
        <f t="shared" si="0"/>
        <v>0</v>
      </c>
      <c r="J28" s="76">
        <f t="shared" si="1"/>
        <v>0</v>
      </c>
      <c r="K28" s="78">
        <f t="shared" si="2"/>
        <v>0</v>
      </c>
      <c r="L28" s="145"/>
      <c r="M28" s="146"/>
      <c r="N28" s="95"/>
      <c r="O28" s="80"/>
      <c r="P28" s="79"/>
      <c r="Q28" s="80"/>
      <c r="R28" s="79"/>
      <c r="S28" s="80"/>
      <c r="T28" s="79"/>
      <c r="U28" s="96"/>
    </row>
    <row r="29" spans="1:21" ht="20.25" customHeight="1">
      <c r="A29" s="105" t="s">
        <v>36</v>
      </c>
      <c r="B29" s="74"/>
      <c r="C29" s="75"/>
      <c r="D29" s="76" t="s">
        <v>29</v>
      </c>
      <c r="E29" s="75"/>
      <c r="F29" s="76" t="s">
        <v>29</v>
      </c>
      <c r="G29" s="75"/>
      <c r="H29" s="76" t="s">
        <v>30</v>
      </c>
      <c r="I29" s="76">
        <f t="shared" si="0"/>
        <v>0</v>
      </c>
      <c r="J29" s="76">
        <f t="shared" si="1"/>
        <v>0</v>
      </c>
      <c r="K29" s="78">
        <f t="shared" si="2"/>
        <v>0</v>
      </c>
      <c r="L29" s="145"/>
      <c r="M29" s="146"/>
      <c r="N29" s="95"/>
      <c r="O29" s="80"/>
      <c r="P29" s="79"/>
      <c r="Q29" s="80"/>
      <c r="R29" s="79"/>
      <c r="S29" s="80"/>
      <c r="T29" s="79"/>
      <c r="U29" s="96"/>
    </row>
    <row r="30" spans="1:21" ht="20.25" customHeight="1">
      <c r="A30" s="105" t="s">
        <v>37</v>
      </c>
      <c r="B30" s="74"/>
      <c r="C30" s="75"/>
      <c r="D30" s="76" t="s">
        <v>29</v>
      </c>
      <c r="E30" s="75"/>
      <c r="F30" s="76" t="s">
        <v>29</v>
      </c>
      <c r="G30" s="81"/>
      <c r="H30" s="76" t="s">
        <v>30</v>
      </c>
      <c r="I30" s="76">
        <f t="shared" si="0"/>
        <v>0</v>
      </c>
      <c r="J30" s="76">
        <f t="shared" si="1"/>
        <v>0</v>
      </c>
      <c r="K30" s="78">
        <f t="shared" si="2"/>
        <v>0</v>
      </c>
      <c r="L30" s="145"/>
      <c r="M30" s="146"/>
      <c r="N30" s="95"/>
      <c r="O30" s="80"/>
      <c r="P30" s="79"/>
      <c r="Q30" s="80"/>
      <c r="R30" s="79"/>
      <c r="S30" s="80"/>
      <c r="T30" s="79"/>
      <c r="U30" s="96"/>
    </row>
    <row r="31" spans="1:21" ht="20.25" customHeight="1">
      <c r="A31" s="105" t="s">
        <v>38</v>
      </c>
      <c r="B31" s="74"/>
      <c r="C31" s="75"/>
      <c r="D31" s="76" t="s">
        <v>29</v>
      </c>
      <c r="E31" s="75"/>
      <c r="F31" s="76" t="s">
        <v>29</v>
      </c>
      <c r="G31" s="75"/>
      <c r="H31" s="76" t="s">
        <v>30</v>
      </c>
      <c r="I31" s="76">
        <f t="shared" si="0"/>
        <v>0</v>
      </c>
      <c r="J31" s="76">
        <f t="shared" si="1"/>
        <v>0</v>
      </c>
      <c r="K31" s="78">
        <f t="shared" si="2"/>
        <v>0</v>
      </c>
      <c r="L31" s="145"/>
      <c r="M31" s="146"/>
      <c r="N31" s="95"/>
      <c r="O31" s="80"/>
      <c r="P31" s="79"/>
      <c r="Q31" s="80"/>
      <c r="R31" s="79"/>
      <c r="S31" s="80"/>
      <c r="T31" s="79"/>
      <c r="U31" s="96"/>
    </row>
    <row r="32" spans="1:21" ht="20.25" customHeight="1">
      <c r="A32" s="105" t="s">
        <v>39</v>
      </c>
      <c r="B32" s="74"/>
      <c r="C32" s="75"/>
      <c r="D32" s="76" t="s">
        <v>29</v>
      </c>
      <c r="E32" s="75"/>
      <c r="F32" s="76" t="s">
        <v>29</v>
      </c>
      <c r="G32" s="81"/>
      <c r="H32" s="76" t="s">
        <v>30</v>
      </c>
      <c r="I32" s="76">
        <f t="shared" si="0"/>
        <v>0</v>
      </c>
      <c r="J32" s="76">
        <f t="shared" si="1"/>
        <v>0</v>
      </c>
      <c r="K32" s="78">
        <f t="shared" si="2"/>
        <v>0</v>
      </c>
      <c r="L32" s="145"/>
      <c r="M32" s="146"/>
      <c r="N32" s="95"/>
      <c r="O32" s="80"/>
      <c r="P32" s="79"/>
      <c r="Q32" s="80"/>
      <c r="R32" s="79"/>
      <c r="S32" s="80"/>
      <c r="T32" s="79"/>
      <c r="U32" s="96"/>
    </row>
    <row r="33" spans="1:21" ht="20.25" customHeight="1">
      <c r="A33" s="105" t="s">
        <v>40</v>
      </c>
      <c r="B33" s="74"/>
      <c r="C33" s="75"/>
      <c r="D33" s="76" t="s">
        <v>29</v>
      </c>
      <c r="E33" s="75"/>
      <c r="F33" s="76" t="s">
        <v>29</v>
      </c>
      <c r="G33" s="75"/>
      <c r="H33" s="76" t="s">
        <v>30</v>
      </c>
      <c r="I33" s="76">
        <f t="shared" si="0"/>
        <v>0</v>
      </c>
      <c r="J33" s="76">
        <f t="shared" si="1"/>
        <v>0</v>
      </c>
      <c r="K33" s="78">
        <f t="shared" si="2"/>
        <v>0</v>
      </c>
      <c r="L33" s="145"/>
      <c r="M33" s="146"/>
      <c r="N33" s="95"/>
      <c r="O33" s="80"/>
      <c r="P33" s="79"/>
      <c r="Q33" s="80"/>
      <c r="R33" s="79"/>
      <c r="S33" s="80"/>
      <c r="T33" s="79"/>
      <c r="U33" s="96"/>
    </row>
    <row r="34" spans="1:21" ht="20.25" customHeight="1">
      <c r="A34" s="105" t="s">
        <v>41</v>
      </c>
      <c r="B34" s="74"/>
      <c r="C34" s="75"/>
      <c r="D34" s="76" t="s">
        <v>29</v>
      </c>
      <c r="E34" s="75"/>
      <c r="F34" s="76" t="s">
        <v>29</v>
      </c>
      <c r="G34" s="81"/>
      <c r="H34" s="76" t="s">
        <v>30</v>
      </c>
      <c r="I34" s="76">
        <f t="shared" si="0"/>
        <v>0</v>
      </c>
      <c r="J34" s="76">
        <f t="shared" si="1"/>
        <v>0</v>
      </c>
      <c r="K34" s="78">
        <f t="shared" si="2"/>
        <v>0</v>
      </c>
      <c r="L34" s="145"/>
      <c r="M34" s="146"/>
      <c r="N34" s="95"/>
      <c r="O34" s="80"/>
      <c r="P34" s="79"/>
      <c r="Q34" s="80"/>
      <c r="R34" s="79"/>
      <c r="S34" s="80"/>
      <c r="T34" s="79"/>
      <c r="U34" s="96"/>
    </row>
    <row r="35" spans="1:21" ht="20.25" customHeight="1">
      <c r="A35" s="105" t="s">
        <v>42</v>
      </c>
      <c r="B35" s="74"/>
      <c r="C35" s="75"/>
      <c r="D35" s="76" t="s">
        <v>29</v>
      </c>
      <c r="E35" s="75"/>
      <c r="F35" s="76" t="s">
        <v>29</v>
      </c>
      <c r="G35" s="75"/>
      <c r="H35" s="76" t="s">
        <v>30</v>
      </c>
      <c r="I35" s="76">
        <f t="shared" si="0"/>
        <v>0</v>
      </c>
      <c r="J35" s="76">
        <f t="shared" si="1"/>
        <v>0</v>
      </c>
      <c r="K35" s="78">
        <f t="shared" si="2"/>
        <v>0</v>
      </c>
      <c r="L35" s="145"/>
      <c r="M35" s="146"/>
      <c r="N35" s="95"/>
      <c r="O35" s="80"/>
      <c r="P35" s="79"/>
      <c r="Q35" s="80"/>
      <c r="R35" s="79"/>
      <c r="S35" s="80"/>
      <c r="T35" s="79"/>
      <c r="U35" s="96"/>
    </row>
    <row r="36" spans="1:21" ht="20.25" customHeight="1">
      <c r="A36" s="105" t="s">
        <v>43</v>
      </c>
      <c r="B36" s="74"/>
      <c r="C36" s="75"/>
      <c r="D36" s="76" t="s">
        <v>29</v>
      </c>
      <c r="E36" s="75"/>
      <c r="F36" s="76" t="s">
        <v>29</v>
      </c>
      <c r="G36" s="81"/>
      <c r="H36" s="76" t="s">
        <v>30</v>
      </c>
      <c r="I36" s="76">
        <f t="shared" si="0"/>
        <v>0</v>
      </c>
      <c r="J36" s="76">
        <f t="shared" si="1"/>
        <v>0</v>
      </c>
      <c r="K36" s="78">
        <f t="shared" si="2"/>
        <v>0</v>
      </c>
      <c r="L36" s="145"/>
      <c r="M36" s="146"/>
      <c r="N36" s="95"/>
      <c r="O36" s="80"/>
      <c r="P36" s="79"/>
      <c r="Q36" s="80"/>
      <c r="R36" s="79"/>
      <c r="S36" s="80"/>
      <c r="T36" s="79"/>
      <c r="U36" s="96"/>
    </row>
    <row r="37" spans="1:21" ht="20.25" customHeight="1">
      <c r="A37" s="105" t="s">
        <v>44</v>
      </c>
      <c r="B37" s="74"/>
      <c r="C37" s="75"/>
      <c r="D37" s="76" t="s">
        <v>29</v>
      </c>
      <c r="E37" s="75"/>
      <c r="F37" s="76" t="s">
        <v>29</v>
      </c>
      <c r="G37" s="75"/>
      <c r="H37" s="76" t="s">
        <v>30</v>
      </c>
      <c r="I37" s="76">
        <f t="shared" si="0"/>
        <v>0</v>
      </c>
      <c r="J37" s="76">
        <f t="shared" si="1"/>
        <v>0</v>
      </c>
      <c r="K37" s="78">
        <f t="shared" si="2"/>
        <v>0</v>
      </c>
      <c r="L37" s="145"/>
      <c r="M37" s="146"/>
      <c r="N37" s="95"/>
      <c r="O37" s="80"/>
      <c r="P37" s="79"/>
      <c r="Q37" s="80"/>
      <c r="R37" s="79"/>
      <c r="S37" s="80"/>
      <c r="T37" s="79"/>
      <c r="U37" s="96"/>
    </row>
    <row r="38" spans="1:21" ht="20.25" customHeight="1">
      <c r="A38" s="105" t="s">
        <v>45</v>
      </c>
      <c r="B38" s="74"/>
      <c r="C38" s="75"/>
      <c r="D38" s="76" t="s">
        <v>29</v>
      </c>
      <c r="E38" s="75"/>
      <c r="F38" s="76" t="s">
        <v>29</v>
      </c>
      <c r="G38" s="81"/>
      <c r="H38" s="76" t="s">
        <v>30</v>
      </c>
      <c r="I38" s="76">
        <f t="shared" si="0"/>
        <v>0</v>
      </c>
      <c r="J38" s="76">
        <f t="shared" si="1"/>
        <v>0</v>
      </c>
      <c r="K38" s="78">
        <f t="shared" si="2"/>
        <v>0</v>
      </c>
      <c r="L38" s="145"/>
      <c r="M38" s="146"/>
      <c r="N38" s="95"/>
      <c r="O38" s="80"/>
      <c r="P38" s="79"/>
      <c r="Q38" s="80"/>
      <c r="R38" s="79"/>
      <c r="S38" s="80"/>
      <c r="T38" s="79"/>
      <c r="U38" s="96"/>
    </row>
    <row r="39" spans="1:21" ht="20.25" customHeight="1">
      <c r="A39" s="105" t="s">
        <v>46</v>
      </c>
      <c r="B39" s="74"/>
      <c r="C39" s="75"/>
      <c r="D39" s="76" t="s">
        <v>29</v>
      </c>
      <c r="E39" s="75"/>
      <c r="F39" s="76" t="s">
        <v>29</v>
      </c>
      <c r="G39" s="75"/>
      <c r="H39" s="76" t="s">
        <v>30</v>
      </c>
      <c r="I39" s="76">
        <f t="shared" si="0"/>
        <v>0</v>
      </c>
      <c r="J39" s="76">
        <f t="shared" si="1"/>
        <v>0</v>
      </c>
      <c r="K39" s="78">
        <f t="shared" si="2"/>
        <v>0</v>
      </c>
      <c r="L39" s="145"/>
      <c r="M39" s="146"/>
      <c r="N39" s="95"/>
      <c r="O39" s="80"/>
      <c r="P39" s="79"/>
      <c r="Q39" s="80"/>
      <c r="R39" s="79"/>
      <c r="S39" s="80"/>
      <c r="T39" s="79"/>
      <c r="U39" s="96"/>
    </row>
    <row r="40" spans="1:21" ht="20.25" customHeight="1">
      <c r="A40" s="105" t="s">
        <v>47</v>
      </c>
      <c r="B40" s="74"/>
      <c r="C40" s="75"/>
      <c r="D40" s="76" t="s">
        <v>29</v>
      </c>
      <c r="E40" s="75"/>
      <c r="F40" s="76" t="s">
        <v>29</v>
      </c>
      <c r="G40" s="81"/>
      <c r="H40" s="76" t="s">
        <v>30</v>
      </c>
      <c r="I40" s="76">
        <f t="shared" si="0"/>
        <v>0</v>
      </c>
      <c r="J40" s="76">
        <f t="shared" si="1"/>
        <v>0</v>
      </c>
      <c r="K40" s="78">
        <f t="shared" si="2"/>
        <v>0</v>
      </c>
      <c r="L40" s="145"/>
      <c r="M40" s="146"/>
      <c r="N40" s="95"/>
      <c r="O40" s="80"/>
      <c r="P40" s="79"/>
      <c r="Q40" s="80"/>
      <c r="R40" s="79"/>
      <c r="S40" s="80"/>
      <c r="T40" s="79"/>
      <c r="U40" s="96"/>
    </row>
    <row r="41" spans="1:21" ht="20.25" customHeight="1">
      <c r="A41" s="105" t="s">
        <v>48</v>
      </c>
      <c r="B41" s="74"/>
      <c r="C41" s="75"/>
      <c r="D41" s="76" t="s">
        <v>29</v>
      </c>
      <c r="E41" s="75"/>
      <c r="F41" s="76" t="s">
        <v>29</v>
      </c>
      <c r="G41" s="75"/>
      <c r="H41" s="76" t="s">
        <v>30</v>
      </c>
      <c r="I41" s="76">
        <f t="shared" si="0"/>
        <v>0</v>
      </c>
      <c r="J41" s="76">
        <f t="shared" si="1"/>
        <v>0</v>
      </c>
      <c r="K41" s="78">
        <f t="shared" si="2"/>
        <v>0</v>
      </c>
      <c r="L41" s="145"/>
      <c r="M41" s="146"/>
      <c r="N41" s="95"/>
      <c r="O41" s="80"/>
      <c r="P41" s="79"/>
      <c r="Q41" s="80"/>
      <c r="R41" s="79"/>
      <c r="S41" s="80"/>
      <c r="T41" s="79"/>
      <c r="U41" s="96"/>
    </row>
    <row r="42" spans="1:21" ht="20.25" customHeight="1">
      <c r="A42" s="105" t="s">
        <v>49</v>
      </c>
      <c r="B42" s="74"/>
      <c r="C42" s="75"/>
      <c r="D42" s="76" t="s">
        <v>29</v>
      </c>
      <c r="E42" s="75"/>
      <c r="F42" s="76" t="s">
        <v>29</v>
      </c>
      <c r="G42" s="81"/>
      <c r="H42" s="76" t="s">
        <v>30</v>
      </c>
      <c r="I42" s="76">
        <f t="shared" si="0"/>
        <v>0</v>
      </c>
      <c r="J42" s="76">
        <f t="shared" si="1"/>
        <v>0</v>
      </c>
      <c r="K42" s="78">
        <f t="shared" si="2"/>
        <v>0</v>
      </c>
      <c r="L42" s="145"/>
      <c r="M42" s="146"/>
      <c r="N42" s="95"/>
      <c r="O42" s="80"/>
      <c r="P42" s="79"/>
      <c r="Q42" s="80"/>
      <c r="R42" s="79"/>
      <c r="S42" s="80"/>
      <c r="T42" s="79"/>
      <c r="U42" s="96"/>
    </row>
    <row r="43" spans="1:21" ht="20.25" customHeight="1">
      <c r="A43" s="46"/>
      <c r="B43" s="105" t="s">
        <v>60</v>
      </c>
      <c r="C43" s="87">
        <f>SUM(I23:I42)</f>
        <v>0</v>
      </c>
      <c r="D43" s="61" t="s">
        <v>333</v>
      </c>
      <c r="E43" s="61"/>
      <c r="G43" s="105" t="s">
        <v>61</v>
      </c>
      <c r="H43" s="189" t="s">
        <v>60</v>
      </c>
      <c r="I43" s="189"/>
      <c r="J43" s="189"/>
      <c r="K43" s="189"/>
      <c r="L43" s="189"/>
      <c r="M43" s="189"/>
      <c r="N43" s="188">
        <f aca="true" t="shared" si="3" ref="N43:N51">SUM(C43+C130+C199+C268+C337)</f>
        <v>0</v>
      </c>
      <c r="O43" s="188"/>
      <c r="P43" s="186" t="s">
        <v>347</v>
      </c>
      <c r="Q43" s="187"/>
      <c r="R43" s="108">
        <f>ROUNDUP((N43/5),0)</f>
        <v>0</v>
      </c>
      <c r="S43" s="136">
        <f>K45</f>
        <v>0</v>
      </c>
      <c r="T43" s="181">
        <f>PRODUCT(R43*S43)</f>
        <v>0</v>
      </c>
      <c r="U43" s="181"/>
    </row>
    <row r="44" spans="1:21" ht="20.25" customHeight="1">
      <c r="A44" s="105"/>
      <c r="B44" s="105" t="s">
        <v>62</v>
      </c>
      <c r="C44" s="83">
        <f>CEILING(((SUMIF(O21:O42,1,J21:J42)+SUMIF(Q21:Q42,1,J21:J42)+SUMIF(S21:S42,1,K21:K42)+SUMIF(U21:U42,1,K21:K42))/1000),1)</f>
        <v>0</v>
      </c>
      <c r="D44" s="61" t="s">
        <v>63</v>
      </c>
      <c r="E44" s="61"/>
      <c r="F44" s="46"/>
      <c r="G44" s="83"/>
      <c r="H44" s="46"/>
      <c r="I44" s="83"/>
      <c r="J44" s="46"/>
      <c r="K44" s="46">
        <f>ROUNDUP((R43),0)</f>
        <v>0</v>
      </c>
      <c r="L44" s="141" t="s">
        <v>64</v>
      </c>
      <c r="M44" s="141"/>
      <c r="N44" s="83">
        <f t="shared" si="3"/>
        <v>0</v>
      </c>
      <c r="O44" s="61" t="s">
        <v>63</v>
      </c>
      <c r="P44" s="61"/>
      <c r="Q44" s="106">
        <f aca="true" t="shared" si="4" ref="Q44:R47">D14</f>
        <v>0</v>
      </c>
      <c r="R44" s="109">
        <f t="shared" si="4"/>
        <v>0</v>
      </c>
      <c r="S44" s="114"/>
      <c r="T44" s="148">
        <f aca="true" t="shared" si="5" ref="T44:T51">PRODUCT(N44*S44)</f>
        <v>0</v>
      </c>
      <c r="U44" s="148"/>
    </row>
    <row r="45" spans="1:21" ht="20.25" customHeight="1">
      <c r="A45" s="46"/>
      <c r="B45" s="105" t="s">
        <v>65</v>
      </c>
      <c r="C45" s="83">
        <f>CEILING(((SUMIF(O23:O42,2,J23:J42)+SUMIF(Q23:Q42,2,J23:J42)+SUMIF(S23:S42,2,K23:K42)+SUMIF(U23:U42,2,K23:K42))/1000),1)</f>
        <v>0</v>
      </c>
      <c r="D45" s="61" t="s">
        <v>63</v>
      </c>
      <c r="E45" s="61"/>
      <c r="F45" s="46"/>
      <c r="G45" s="46"/>
      <c r="H45" s="46"/>
      <c r="I45" s="46"/>
      <c r="J45" s="46"/>
      <c r="K45" s="46">
        <f>T7*1.15</f>
        <v>0</v>
      </c>
      <c r="L45" s="141" t="s">
        <v>66</v>
      </c>
      <c r="M45" s="141"/>
      <c r="N45" s="83">
        <f t="shared" si="3"/>
        <v>0</v>
      </c>
      <c r="O45" s="61" t="s">
        <v>63</v>
      </c>
      <c r="P45" s="61"/>
      <c r="Q45" s="106">
        <f t="shared" si="4"/>
        <v>0</v>
      </c>
      <c r="R45" s="109">
        <f t="shared" si="4"/>
        <v>0</v>
      </c>
      <c r="S45" s="114"/>
      <c r="T45" s="148">
        <f t="shared" si="5"/>
        <v>0</v>
      </c>
      <c r="U45" s="148"/>
    </row>
    <row r="46" spans="1:21" ht="20.25" customHeight="1">
      <c r="A46" s="46"/>
      <c r="B46" s="105" t="s">
        <v>67</v>
      </c>
      <c r="C46" s="83">
        <f>CEILING(((SUMIF(O23:O42,3,J23:J42)+SUMIF(Q23:Q42,3,J23:J42)+SUMIF(S23:S42,3,K23:K42)+SUMIF(U23:U42,3,K23:K42))/1000),1)</f>
        <v>0</v>
      </c>
      <c r="D46" s="61" t="s">
        <v>63</v>
      </c>
      <c r="E46" s="61"/>
      <c r="F46" s="46"/>
      <c r="G46" s="83"/>
      <c r="H46" s="46"/>
      <c r="I46" s="46"/>
      <c r="J46" s="46"/>
      <c r="K46" s="46"/>
      <c r="L46" s="141" t="s">
        <v>68</v>
      </c>
      <c r="M46" s="141"/>
      <c r="N46" s="83">
        <f t="shared" si="3"/>
        <v>0</v>
      </c>
      <c r="O46" s="61" t="s">
        <v>63</v>
      </c>
      <c r="P46" s="61"/>
      <c r="Q46" s="106">
        <f t="shared" si="4"/>
        <v>0</v>
      </c>
      <c r="R46" s="109">
        <f t="shared" si="4"/>
        <v>0</v>
      </c>
      <c r="S46" s="114"/>
      <c r="T46" s="148">
        <f t="shared" si="5"/>
        <v>0</v>
      </c>
      <c r="U46" s="148"/>
    </row>
    <row r="47" spans="1:21" ht="20.25" customHeight="1">
      <c r="A47" s="46"/>
      <c r="B47" s="105" t="s">
        <v>69</v>
      </c>
      <c r="C47" s="83">
        <f>CEILING(((SUMIF(O23:O42,4,J23:J42)+SUMIF(Q23:Q42,4,J23:J42)+SUMIF(S23:S42,4,K23:K42)+SUMIF(U23:U42,4,K23:K42))/1000),1)</f>
        <v>0</v>
      </c>
      <c r="D47" s="61" t="s">
        <v>63</v>
      </c>
      <c r="E47" s="61"/>
      <c r="F47" s="46"/>
      <c r="G47" s="83"/>
      <c r="H47" s="46"/>
      <c r="I47" s="46"/>
      <c r="J47" s="46"/>
      <c r="K47" s="46"/>
      <c r="L47" s="141" t="s">
        <v>70</v>
      </c>
      <c r="M47" s="141"/>
      <c r="N47" s="83">
        <f t="shared" si="3"/>
        <v>0</v>
      </c>
      <c r="O47" s="61" t="s">
        <v>63</v>
      </c>
      <c r="P47" s="61"/>
      <c r="Q47" s="110">
        <f t="shared" si="4"/>
        <v>0</v>
      </c>
      <c r="R47" s="109">
        <f t="shared" si="4"/>
        <v>0</v>
      </c>
      <c r="S47" s="114"/>
      <c r="T47" s="148">
        <f t="shared" si="5"/>
        <v>0</v>
      </c>
      <c r="U47" s="148"/>
    </row>
    <row r="48" spans="1:21" ht="20.25" customHeight="1">
      <c r="A48" s="105"/>
      <c r="B48" s="105" t="s">
        <v>77</v>
      </c>
      <c r="C48" s="83">
        <f>SUM(G23:G42)</f>
        <v>0</v>
      </c>
      <c r="D48" s="61" t="s">
        <v>30</v>
      </c>
      <c r="E48" s="61"/>
      <c r="L48" s="141" t="s">
        <v>77</v>
      </c>
      <c r="M48" s="141"/>
      <c r="N48" s="83">
        <f t="shared" si="3"/>
        <v>0</v>
      </c>
      <c r="O48" s="61" t="s">
        <v>30</v>
      </c>
      <c r="P48" s="61"/>
      <c r="R48" s="107">
        <f>IF(SUM(N48-(K44*4))&lt;0,0,SUM(N48-(K44*4)))</f>
        <v>0</v>
      </c>
      <c r="S48" s="113">
        <v>18</v>
      </c>
      <c r="T48" s="148">
        <f>SUM((K44*266)+(R48*S48))</f>
        <v>0</v>
      </c>
      <c r="U48" s="148"/>
    </row>
    <row r="49" spans="1:21" ht="20.25" customHeight="1">
      <c r="A49" s="105"/>
      <c r="B49" s="105" t="s">
        <v>71</v>
      </c>
      <c r="C49" s="83">
        <f>CEILING(((SUMIF(N23:N42,"U",J23:J42)+SUMIF(P23:P42,"U",J23:J42)+SUMIF(R23:R42,"U",K23:K42)+SUMIF(T23:T42,"U",K23:K42))/1000),1)</f>
        <v>0</v>
      </c>
      <c r="D49" s="61" t="s">
        <v>63</v>
      </c>
      <c r="E49" s="61"/>
      <c r="L49" s="141" t="s">
        <v>72</v>
      </c>
      <c r="M49" s="141"/>
      <c r="N49" s="83">
        <f t="shared" si="3"/>
        <v>0</v>
      </c>
      <c r="O49" s="61" t="s">
        <v>63</v>
      </c>
      <c r="P49" s="61"/>
      <c r="R49" s="86"/>
      <c r="S49" s="114"/>
      <c r="T49" s="148">
        <f t="shared" si="5"/>
        <v>0</v>
      </c>
      <c r="U49" s="148"/>
    </row>
    <row r="50" spans="1:21" ht="20.25" customHeight="1">
      <c r="A50" s="105"/>
      <c r="B50" s="105" t="s">
        <v>73</v>
      </c>
      <c r="C50" s="83">
        <f>CEILING(((SUMIF(N23:N42,"D",J23:J42)+SUMIF(P23:P42,"D",J23:J42)+SUMIF(R23:R42,"D",K23:K42)+SUMIF(T23:T42,"D",K23:K42))/1000),1)</f>
        <v>0</v>
      </c>
      <c r="D50" s="61" t="s">
        <v>63</v>
      </c>
      <c r="E50" s="61"/>
      <c r="L50" s="141" t="s">
        <v>74</v>
      </c>
      <c r="M50" s="141"/>
      <c r="N50" s="83">
        <f t="shared" si="3"/>
        <v>0</v>
      </c>
      <c r="O50" s="61" t="s">
        <v>63</v>
      </c>
      <c r="P50" s="61"/>
      <c r="R50" s="86"/>
      <c r="S50" s="114"/>
      <c r="T50" s="148">
        <f t="shared" si="5"/>
        <v>0</v>
      </c>
      <c r="U50" s="148"/>
    </row>
    <row r="51" spans="1:21" ht="20.25" customHeight="1" thickBot="1">
      <c r="A51" s="105"/>
      <c r="B51" s="105" t="s">
        <v>75</v>
      </c>
      <c r="C51" s="83">
        <f>CEILING(((SUMIF(N23:N42,"F",J23:J42)+SUMIF(P23:P42,"F",J23:J42)+SUMIF(R23:R42,"F",K23:K42)+SUMIF(T23:T42,"F",K23:K42))/1000),1)</f>
        <v>0</v>
      </c>
      <c r="D51" s="61" t="s">
        <v>63</v>
      </c>
      <c r="E51" s="61"/>
      <c r="L51" s="141" t="s">
        <v>76</v>
      </c>
      <c r="M51" s="141"/>
      <c r="N51" s="83">
        <f t="shared" si="3"/>
        <v>0</v>
      </c>
      <c r="O51" s="61" t="s">
        <v>63</v>
      </c>
      <c r="P51" s="61"/>
      <c r="R51" s="86"/>
      <c r="S51" s="115"/>
      <c r="T51" s="148">
        <f t="shared" si="5"/>
        <v>0</v>
      </c>
      <c r="U51" s="148"/>
    </row>
    <row r="52" spans="1:21" ht="20.25" customHeight="1">
      <c r="A52" s="238" t="s">
        <v>345</v>
      </c>
      <c r="B52" s="239"/>
      <c r="C52" s="137"/>
      <c r="D52" s="138"/>
      <c r="E52" s="134"/>
      <c r="F52" s="134"/>
      <c r="G52" s="134"/>
      <c r="L52" s="141" t="s">
        <v>295</v>
      </c>
      <c r="M52" s="142"/>
      <c r="N52" s="75"/>
      <c r="O52" s="61" t="s">
        <v>30</v>
      </c>
      <c r="P52" s="61"/>
      <c r="R52" s="86"/>
      <c r="S52" s="113"/>
      <c r="T52" s="148">
        <f>PRODUCT(N52*S52)</f>
        <v>0</v>
      </c>
      <c r="U52" s="148"/>
    </row>
    <row r="53" spans="1:21" ht="20.25" customHeight="1" thickBot="1">
      <c r="A53" s="240"/>
      <c r="B53" s="241"/>
      <c r="C53" s="139"/>
      <c r="D53" s="140"/>
      <c r="E53" s="134"/>
      <c r="F53" s="134"/>
      <c r="G53" s="134"/>
      <c r="L53" s="141" t="s">
        <v>294</v>
      </c>
      <c r="M53" s="142"/>
      <c r="N53" s="75"/>
      <c r="O53" s="61" t="s">
        <v>292</v>
      </c>
      <c r="P53" s="61"/>
      <c r="S53" s="113"/>
      <c r="T53" s="148">
        <f>PRODUCT(N53*S53)</f>
        <v>0</v>
      </c>
      <c r="U53" s="148"/>
    </row>
    <row r="54" spans="1:21" ht="20.25" customHeight="1" thickBot="1">
      <c r="A54" s="238" t="s">
        <v>344</v>
      </c>
      <c r="B54" s="239"/>
      <c r="C54" s="137"/>
      <c r="D54" s="138"/>
      <c r="E54" s="134"/>
      <c r="F54" s="134"/>
      <c r="G54" s="134"/>
      <c r="H54" s="141" t="s">
        <v>296</v>
      </c>
      <c r="I54" s="141"/>
      <c r="J54" s="141"/>
      <c r="K54" s="141"/>
      <c r="L54" s="141"/>
      <c r="M54" s="142"/>
      <c r="N54" s="75"/>
      <c r="O54" s="61" t="s">
        <v>292</v>
      </c>
      <c r="P54" s="61"/>
      <c r="S54" s="113"/>
      <c r="T54" s="148">
        <f>PRODUCT(N54*S54)</f>
        <v>0</v>
      </c>
      <c r="U54" s="148"/>
    </row>
    <row r="55" spans="1:21" ht="20.25" customHeight="1" thickBot="1">
      <c r="A55" s="240"/>
      <c r="B55" s="241"/>
      <c r="C55" s="139"/>
      <c r="D55" s="140"/>
      <c r="E55" s="255" t="s">
        <v>346</v>
      </c>
      <c r="F55" s="256"/>
      <c r="G55" s="135"/>
      <c r="L55" s="141" t="s">
        <v>297</v>
      </c>
      <c r="M55" s="142"/>
      <c r="N55" s="117"/>
      <c r="O55" s="61" t="s">
        <v>30</v>
      </c>
      <c r="P55" s="61"/>
      <c r="S55" s="116"/>
      <c r="T55" s="148">
        <f>PRODUCT(N55*S55)</f>
        <v>0</v>
      </c>
      <c r="U55" s="148"/>
    </row>
    <row r="56" spans="1:21" ht="20.25" customHeight="1">
      <c r="A56" s="105"/>
      <c r="B56" s="242">
        <v>1.5</v>
      </c>
      <c r="C56" s="137"/>
      <c r="D56" s="138"/>
      <c r="E56" s="137"/>
      <c r="F56" s="138"/>
      <c r="G56" s="62"/>
      <c r="L56" s="143"/>
      <c r="M56" s="144"/>
      <c r="N56" s="118"/>
      <c r="O56" s="61" t="s">
        <v>335</v>
      </c>
      <c r="P56" s="61"/>
      <c r="S56" s="114"/>
      <c r="T56" s="148">
        <f aca="true" t="shared" si="6" ref="T56:T65">PRODUCT(N56*S56)</f>
        <v>0</v>
      </c>
      <c r="U56" s="148"/>
    </row>
    <row r="57" spans="1:21" ht="20.25" customHeight="1" thickBot="1">
      <c r="A57" s="105"/>
      <c r="B57" s="243"/>
      <c r="C57" s="139"/>
      <c r="D57" s="140"/>
      <c r="E57" s="139"/>
      <c r="F57" s="140"/>
      <c r="G57" s="62"/>
      <c r="L57" s="143"/>
      <c r="M57" s="144"/>
      <c r="N57" s="118"/>
      <c r="O57" s="61" t="s">
        <v>335</v>
      </c>
      <c r="P57" s="61"/>
      <c r="S57" s="114"/>
      <c r="T57" s="148">
        <f t="shared" si="6"/>
        <v>0</v>
      </c>
      <c r="U57" s="148"/>
    </row>
    <row r="58" spans="1:21" ht="20.25" customHeight="1">
      <c r="A58" s="105"/>
      <c r="B58" s="242">
        <v>2</v>
      </c>
      <c r="C58" s="137"/>
      <c r="D58" s="138"/>
      <c r="E58" s="137"/>
      <c r="F58" s="138"/>
      <c r="G58" s="62"/>
      <c r="L58" s="143"/>
      <c r="M58" s="144"/>
      <c r="N58" s="118"/>
      <c r="O58" s="61" t="s">
        <v>335</v>
      </c>
      <c r="P58" s="61"/>
      <c r="S58" s="114"/>
      <c r="T58" s="148">
        <f t="shared" si="6"/>
        <v>0</v>
      </c>
      <c r="U58" s="148"/>
    </row>
    <row r="59" spans="1:21" ht="20.25" customHeight="1" thickBot="1">
      <c r="A59" s="105"/>
      <c r="B59" s="243"/>
      <c r="C59" s="139"/>
      <c r="D59" s="140"/>
      <c r="E59" s="139"/>
      <c r="F59" s="140"/>
      <c r="G59" s="62"/>
      <c r="L59" s="143"/>
      <c r="M59" s="144"/>
      <c r="N59" s="118"/>
      <c r="O59" s="61" t="s">
        <v>335</v>
      </c>
      <c r="P59" s="61"/>
      <c r="S59" s="114"/>
      <c r="T59" s="148">
        <f t="shared" si="6"/>
        <v>0</v>
      </c>
      <c r="U59" s="148"/>
    </row>
    <row r="60" spans="1:21" ht="20.25" customHeight="1">
      <c r="A60" s="105"/>
      <c r="B60" s="242">
        <v>2.5</v>
      </c>
      <c r="C60" s="137"/>
      <c r="D60" s="138"/>
      <c r="E60" s="137"/>
      <c r="F60" s="138"/>
      <c r="G60" s="62"/>
      <c r="L60" s="143"/>
      <c r="M60" s="144"/>
      <c r="N60" s="118"/>
      <c r="O60" s="61" t="s">
        <v>335</v>
      </c>
      <c r="P60" s="61"/>
      <c r="S60" s="114"/>
      <c r="T60" s="148">
        <f t="shared" si="6"/>
        <v>0</v>
      </c>
      <c r="U60" s="148"/>
    </row>
    <row r="61" spans="1:21" ht="20.25" customHeight="1" thickBot="1">
      <c r="A61" s="105"/>
      <c r="B61" s="243"/>
      <c r="C61" s="139"/>
      <c r="D61" s="140"/>
      <c r="E61" s="139"/>
      <c r="F61" s="140"/>
      <c r="G61" s="62"/>
      <c r="L61" s="143"/>
      <c r="M61" s="144"/>
      <c r="N61" s="118"/>
      <c r="O61" s="61" t="s">
        <v>335</v>
      </c>
      <c r="P61" s="61"/>
      <c r="S61" s="114"/>
      <c r="T61" s="148">
        <f t="shared" si="6"/>
        <v>0</v>
      </c>
      <c r="U61" s="148"/>
    </row>
    <row r="62" spans="1:21" ht="20.25" customHeight="1">
      <c r="A62" s="105"/>
      <c r="B62" s="242">
        <v>2.8</v>
      </c>
      <c r="C62" s="137"/>
      <c r="D62" s="138"/>
      <c r="E62" s="137"/>
      <c r="F62" s="138"/>
      <c r="G62" s="62"/>
      <c r="L62" s="143"/>
      <c r="M62" s="144"/>
      <c r="N62" s="118"/>
      <c r="O62" s="61" t="s">
        <v>335</v>
      </c>
      <c r="P62" s="61"/>
      <c r="S62" s="114"/>
      <c r="T62" s="148">
        <f t="shared" si="6"/>
        <v>0</v>
      </c>
      <c r="U62" s="148"/>
    </row>
    <row r="63" spans="1:21" ht="20.25" customHeight="1" thickBot="1">
      <c r="A63" s="105"/>
      <c r="B63" s="243"/>
      <c r="C63" s="139"/>
      <c r="D63" s="140"/>
      <c r="E63" s="139"/>
      <c r="F63" s="140"/>
      <c r="G63" s="62"/>
      <c r="L63" s="143"/>
      <c r="M63" s="144"/>
      <c r="N63" s="118"/>
      <c r="O63" s="61" t="s">
        <v>335</v>
      </c>
      <c r="P63" s="61"/>
      <c r="S63" s="114"/>
      <c r="T63" s="148">
        <f t="shared" si="6"/>
        <v>0</v>
      </c>
      <c r="U63" s="148"/>
    </row>
    <row r="64" spans="1:21" ht="20.25" customHeight="1">
      <c r="A64" s="105"/>
      <c r="B64" s="242">
        <v>3</v>
      </c>
      <c r="C64" s="137"/>
      <c r="D64" s="138"/>
      <c r="E64" s="137"/>
      <c r="F64" s="138"/>
      <c r="G64" s="62"/>
      <c r="L64" s="143"/>
      <c r="M64" s="144"/>
      <c r="N64" s="118"/>
      <c r="O64" s="61" t="s">
        <v>335</v>
      </c>
      <c r="P64" s="61"/>
      <c r="S64" s="114"/>
      <c r="T64" s="148">
        <f t="shared" si="6"/>
        <v>0</v>
      </c>
      <c r="U64" s="148"/>
    </row>
    <row r="65" spans="1:21" ht="20.25" customHeight="1" thickBot="1">
      <c r="A65" s="105"/>
      <c r="B65" s="243"/>
      <c r="C65" s="139"/>
      <c r="D65" s="140"/>
      <c r="E65" s="139"/>
      <c r="F65" s="140"/>
      <c r="G65" s="62"/>
      <c r="L65" s="143"/>
      <c r="M65" s="144"/>
      <c r="N65" s="118"/>
      <c r="O65" s="61" t="s">
        <v>335</v>
      </c>
      <c r="P65" s="61"/>
      <c r="S65" s="114"/>
      <c r="T65" s="147">
        <f t="shared" si="6"/>
        <v>0</v>
      </c>
      <c r="U65" s="147"/>
    </row>
    <row r="66" spans="1:21" ht="20.25" customHeight="1">
      <c r="A66" s="105"/>
      <c r="B66" s="242">
        <v>3.5</v>
      </c>
      <c r="C66" s="137"/>
      <c r="D66" s="138"/>
      <c r="E66" s="137"/>
      <c r="F66" s="138"/>
      <c r="G66" s="62"/>
      <c r="L66" s="246"/>
      <c r="M66" s="247"/>
      <c r="N66" s="247"/>
      <c r="O66" s="247"/>
      <c r="P66" s="247"/>
      <c r="Q66" s="248"/>
      <c r="T66" s="182">
        <f>SUM(T43:U65)</f>
        <v>0</v>
      </c>
      <c r="U66" s="183"/>
    </row>
    <row r="67" spans="1:21" ht="20.25" customHeight="1" thickBot="1">
      <c r="A67" s="105"/>
      <c r="B67" s="243"/>
      <c r="C67" s="139"/>
      <c r="D67" s="140"/>
      <c r="E67" s="139"/>
      <c r="F67" s="140"/>
      <c r="G67" s="62"/>
      <c r="L67" s="249"/>
      <c r="M67" s="250"/>
      <c r="N67" s="250"/>
      <c r="O67" s="250"/>
      <c r="P67" s="250"/>
      <c r="Q67" s="251"/>
      <c r="T67" s="184"/>
      <c r="U67" s="185"/>
    </row>
    <row r="68" spans="1:21" ht="20.25" customHeight="1">
      <c r="A68" s="105"/>
      <c r="B68" s="242">
        <v>4</v>
      </c>
      <c r="C68" s="137"/>
      <c r="D68" s="138"/>
      <c r="E68" s="137"/>
      <c r="F68" s="138"/>
      <c r="G68" s="62"/>
      <c r="L68" s="249"/>
      <c r="M68" s="250"/>
      <c r="N68" s="250"/>
      <c r="O68" s="250"/>
      <c r="P68" s="250"/>
      <c r="Q68" s="251"/>
      <c r="T68" s="88"/>
      <c r="U68" s="88"/>
    </row>
    <row r="69" spans="1:21" ht="20.25" customHeight="1" thickBot="1">
      <c r="A69" s="105"/>
      <c r="B69" s="243"/>
      <c r="C69" s="139"/>
      <c r="D69" s="140"/>
      <c r="E69" s="139"/>
      <c r="F69" s="140"/>
      <c r="G69" s="62"/>
      <c r="L69" s="252"/>
      <c r="M69" s="253"/>
      <c r="N69" s="253"/>
      <c r="O69" s="253"/>
      <c r="P69" s="253"/>
      <c r="Q69" s="254"/>
      <c r="T69" s="88"/>
      <c r="U69" s="88"/>
    </row>
    <row r="70" spans="1:21" ht="20.25" customHeight="1">
      <c r="A70" s="105"/>
      <c r="B70" s="105"/>
      <c r="C70" s="83"/>
      <c r="D70" s="61"/>
      <c r="E70" s="61"/>
      <c r="M70" s="105"/>
      <c r="N70" s="83"/>
      <c r="O70" s="61"/>
      <c r="T70" s="88"/>
      <c r="U70" s="88"/>
    </row>
    <row r="71" spans="1:21" ht="20.25" customHeight="1">
      <c r="A71" s="46"/>
      <c r="B71" s="46"/>
      <c r="C71" s="46"/>
      <c r="D71" s="59"/>
      <c r="E71" s="59"/>
      <c r="F71" s="59"/>
      <c r="G71" s="84"/>
      <c r="H71" s="71"/>
      <c r="I71" s="46"/>
      <c r="J71" s="46"/>
      <c r="K71" s="46"/>
      <c r="L71" s="46"/>
      <c r="M71" s="46"/>
      <c r="N71" s="178" t="s">
        <v>13</v>
      </c>
      <c r="O71" s="179"/>
      <c r="P71" s="179"/>
      <c r="Q71" s="179"/>
      <c r="R71" s="179"/>
      <c r="S71" s="179"/>
      <c r="T71" s="179"/>
      <c r="U71" s="180"/>
    </row>
    <row r="72" spans="1:21" ht="20.25" customHeight="1">
      <c r="A72" s="67"/>
      <c r="B72" s="85" t="s">
        <v>14</v>
      </c>
      <c r="C72" s="172" t="s">
        <v>15</v>
      </c>
      <c r="D72" s="172"/>
      <c r="E72" s="172" t="s">
        <v>16</v>
      </c>
      <c r="F72" s="172"/>
      <c r="G72" s="173" t="s">
        <v>17</v>
      </c>
      <c r="H72" s="173"/>
      <c r="I72" s="69"/>
      <c r="J72" s="69"/>
      <c r="K72" s="69"/>
      <c r="L72" s="174" t="s">
        <v>18</v>
      </c>
      <c r="M72" s="174"/>
      <c r="N72" s="176" t="s">
        <v>19</v>
      </c>
      <c r="O72" s="175"/>
      <c r="P72" s="175"/>
      <c r="Q72" s="175"/>
      <c r="R72" s="175"/>
      <c r="S72" s="175"/>
      <c r="T72" s="175"/>
      <c r="U72" s="177"/>
    </row>
    <row r="73" spans="1:21" ht="20.25" customHeight="1">
      <c r="A73" s="67"/>
      <c r="B73" s="70" t="s">
        <v>20</v>
      </c>
      <c r="C73" s="165" t="s">
        <v>21</v>
      </c>
      <c r="D73" s="165"/>
      <c r="E73" s="165" t="s">
        <v>22</v>
      </c>
      <c r="F73" s="165"/>
      <c r="G73" s="165" t="s">
        <v>23</v>
      </c>
      <c r="H73" s="165"/>
      <c r="I73" s="71"/>
      <c r="J73" s="71"/>
      <c r="K73" s="71"/>
      <c r="L73" s="166"/>
      <c r="M73" s="166"/>
      <c r="N73" s="167" t="s">
        <v>24</v>
      </c>
      <c r="O73" s="167"/>
      <c r="P73" s="168" t="s">
        <v>11</v>
      </c>
      <c r="Q73" s="168"/>
      <c r="R73" s="168" t="s">
        <v>4</v>
      </c>
      <c r="S73" s="168"/>
      <c r="T73" s="168" t="s">
        <v>25</v>
      </c>
      <c r="U73" s="168"/>
    </row>
    <row r="74" spans="1:21" ht="20.25" customHeight="1" thickBot="1">
      <c r="A74" s="67"/>
      <c r="B74" s="164" t="s">
        <v>26</v>
      </c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</row>
    <row r="75" spans="1:21" ht="20.25" customHeight="1">
      <c r="A75" s="67"/>
      <c r="B75" s="72"/>
      <c r="C75" s="72"/>
      <c r="D75" s="72"/>
      <c r="E75" s="73"/>
      <c r="F75" s="72"/>
      <c r="G75" s="72"/>
      <c r="H75" s="72"/>
      <c r="I75" s="72"/>
      <c r="J75" s="72"/>
      <c r="K75" s="72"/>
      <c r="L75" s="45"/>
      <c r="M75" s="45"/>
      <c r="N75" s="91" t="s">
        <v>332</v>
      </c>
      <c r="O75" s="92" t="s">
        <v>27</v>
      </c>
      <c r="P75" s="93" t="s">
        <v>332</v>
      </c>
      <c r="Q75" s="92" t="s">
        <v>27</v>
      </c>
      <c r="R75" s="93" t="s">
        <v>332</v>
      </c>
      <c r="S75" s="92" t="s">
        <v>27</v>
      </c>
      <c r="T75" s="93" t="s">
        <v>332</v>
      </c>
      <c r="U75" s="94" t="s">
        <v>27</v>
      </c>
    </row>
    <row r="76" spans="1:21" ht="20.25" customHeight="1">
      <c r="A76" s="105" t="s">
        <v>50</v>
      </c>
      <c r="B76" s="74"/>
      <c r="C76" s="75"/>
      <c r="D76" s="76" t="s">
        <v>29</v>
      </c>
      <c r="E76" s="73"/>
      <c r="F76" s="76" t="s">
        <v>29</v>
      </c>
      <c r="G76" s="75"/>
      <c r="H76" s="76" t="s">
        <v>30</v>
      </c>
      <c r="I76" s="76">
        <f aca="true" t="shared" si="7" ref="I76:I129">(C76*E76)*G76/1000000</f>
        <v>0</v>
      </c>
      <c r="J76" s="76">
        <f aca="true" t="shared" si="8" ref="J76:J129">(C76+50)*G76</f>
        <v>0</v>
      </c>
      <c r="K76" s="78">
        <f aca="true" t="shared" si="9" ref="K76:K129">(E76+50)*G76</f>
        <v>0</v>
      </c>
      <c r="L76" s="145"/>
      <c r="M76" s="146"/>
      <c r="N76" s="95"/>
      <c r="O76" s="80"/>
      <c r="P76" s="79"/>
      <c r="Q76" s="80"/>
      <c r="R76" s="79"/>
      <c r="S76" s="80"/>
      <c r="T76" s="79"/>
      <c r="U76" s="96"/>
    </row>
    <row r="77" spans="1:21" ht="20.25" customHeight="1">
      <c r="A77" s="105" t="s">
        <v>51</v>
      </c>
      <c r="B77" s="74"/>
      <c r="C77" s="75"/>
      <c r="D77" s="76" t="s">
        <v>29</v>
      </c>
      <c r="E77" s="73"/>
      <c r="F77" s="76" t="s">
        <v>29</v>
      </c>
      <c r="G77" s="75"/>
      <c r="H77" s="76" t="s">
        <v>30</v>
      </c>
      <c r="I77" s="76">
        <f t="shared" si="7"/>
        <v>0</v>
      </c>
      <c r="J77" s="76">
        <f t="shared" si="8"/>
        <v>0</v>
      </c>
      <c r="K77" s="78">
        <f t="shared" si="9"/>
        <v>0</v>
      </c>
      <c r="L77" s="145"/>
      <c r="M77" s="146"/>
      <c r="N77" s="95"/>
      <c r="O77" s="80"/>
      <c r="P77" s="79"/>
      <c r="Q77" s="80"/>
      <c r="R77" s="79"/>
      <c r="S77" s="80"/>
      <c r="T77" s="79"/>
      <c r="U77" s="96"/>
    </row>
    <row r="78" spans="1:21" ht="20.25" customHeight="1">
      <c r="A78" s="105" t="s">
        <v>52</v>
      </c>
      <c r="B78" s="74"/>
      <c r="C78" s="75"/>
      <c r="D78" s="76" t="s">
        <v>29</v>
      </c>
      <c r="E78" s="73"/>
      <c r="F78" s="76" t="s">
        <v>29</v>
      </c>
      <c r="G78" s="75"/>
      <c r="H78" s="76" t="s">
        <v>30</v>
      </c>
      <c r="I78" s="76">
        <f t="shared" si="7"/>
        <v>0</v>
      </c>
      <c r="J78" s="76">
        <f t="shared" si="8"/>
        <v>0</v>
      </c>
      <c r="K78" s="78">
        <f t="shared" si="9"/>
        <v>0</v>
      </c>
      <c r="L78" s="145"/>
      <c r="M78" s="146"/>
      <c r="N78" s="95"/>
      <c r="O78" s="80"/>
      <c r="P78" s="79"/>
      <c r="Q78" s="80"/>
      <c r="R78" s="79"/>
      <c r="S78" s="80"/>
      <c r="T78" s="79"/>
      <c r="U78" s="96"/>
    </row>
    <row r="79" spans="1:21" ht="20.25" customHeight="1">
      <c r="A79" s="105" t="s">
        <v>53</v>
      </c>
      <c r="B79" s="74"/>
      <c r="C79" s="81"/>
      <c r="D79" s="76" t="s">
        <v>29</v>
      </c>
      <c r="E79" s="73"/>
      <c r="F79" s="76" t="s">
        <v>29</v>
      </c>
      <c r="G79" s="81"/>
      <c r="H79" s="76" t="s">
        <v>30</v>
      </c>
      <c r="I79" s="76">
        <f t="shared" si="7"/>
        <v>0</v>
      </c>
      <c r="J79" s="76">
        <f t="shared" si="8"/>
        <v>0</v>
      </c>
      <c r="K79" s="78">
        <f t="shared" si="9"/>
        <v>0</v>
      </c>
      <c r="L79" s="145"/>
      <c r="M79" s="146"/>
      <c r="N79" s="95"/>
      <c r="O79" s="80"/>
      <c r="P79" s="79"/>
      <c r="Q79" s="80"/>
      <c r="R79" s="79"/>
      <c r="S79" s="80"/>
      <c r="T79" s="79"/>
      <c r="U79" s="96"/>
    </row>
    <row r="80" spans="1:21" ht="20.25" customHeight="1">
      <c r="A80" s="105" t="s">
        <v>54</v>
      </c>
      <c r="B80" s="74"/>
      <c r="C80" s="75"/>
      <c r="D80" s="76" t="s">
        <v>29</v>
      </c>
      <c r="E80" s="73"/>
      <c r="F80" s="76" t="s">
        <v>29</v>
      </c>
      <c r="G80" s="75"/>
      <c r="H80" s="76" t="s">
        <v>30</v>
      </c>
      <c r="I80" s="76">
        <f t="shared" si="7"/>
        <v>0</v>
      </c>
      <c r="J80" s="76">
        <f t="shared" si="8"/>
        <v>0</v>
      </c>
      <c r="K80" s="78">
        <f t="shared" si="9"/>
        <v>0</v>
      </c>
      <c r="L80" s="145"/>
      <c r="M80" s="146"/>
      <c r="N80" s="95"/>
      <c r="O80" s="80"/>
      <c r="P80" s="79"/>
      <c r="Q80" s="80"/>
      <c r="R80" s="79"/>
      <c r="S80" s="80"/>
      <c r="T80" s="79"/>
      <c r="U80" s="96"/>
    </row>
    <row r="81" spans="1:21" ht="20.25" customHeight="1">
      <c r="A81" s="105" t="s">
        <v>55</v>
      </c>
      <c r="B81" s="74"/>
      <c r="C81" s="75"/>
      <c r="D81" s="76" t="s">
        <v>29</v>
      </c>
      <c r="E81" s="73"/>
      <c r="F81" s="76" t="s">
        <v>29</v>
      </c>
      <c r="G81" s="75"/>
      <c r="H81" s="76" t="s">
        <v>30</v>
      </c>
      <c r="I81" s="76">
        <f t="shared" si="7"/>
        <v>0</v>
      </c>
      <c r="J81" s="76">
        <f t="shared" si="8"/>
        <v>0</v>
      </c>
      <c r="K81" s="78">
        <f t="shared" si="9"/>
        <v>0</v>
      </c>
      <c r="L81" s="145"/>
      <c r="M81" s="146"/>
      <c r="N81" s="95"/>
      <c r="O81" s="80"/>
      <c r="P81" s="79"/>
      <c r="Q81" s="80"/>
      <c r="R81" s="79"/>
      <c r="S81" s="80"/>
      <c r="T81" s="79"/>
      <c r="U81" s="96"/>
    </row>
    <row r="82" spans="1:21" ht="20.25" customHeight="1">
      <c r="A82" s="105" t="s">
        <v>56</v>
      </c>
      <c r="B82" s="74"/>
      <c r="C82" s="75"/>
      <c r="D82" s="76" t="s">
        <v>29</v>
      </c>
      <c r="E82" s="73"/>
      <c r="F82" s="76" t="s">
        <v>29</v>
      </c>
      <c r="G82" s="75"/>
      <c r="H82" s="76" t="s">
        <v>30</v>
      </c>
      <c r="I82" s="76">
        <f t="shared" si="7"/>
        <v>0</v>
      </c>
      <c r="J82" s="76">
        <f t="shared" si="8"/>
        <v>0</v>
      </c>
      <c r="K82" s="78">
        <f t="shared" si="9"/>
        <v>0</v>
      </c>
      <c r="L82" s="145"/>
      <c r="M82" s="146"/>
      <c r="N82" s="95"/>
      <c r="O82" s="80"/>
      <c r="P82" s="79"/>
      <c r="Q82" s="80"/>
      <c r="R82" s="79"/>
      <c r="S82" s="80"/>
      <c r="T82" s="79"/>
      <c r="U82" s="96"/>
    </row>
    <row r="83" spans="1:21" ht="20.25" customHeight="1">
      <c r="A83" s="105" t="s">
        <v>57</v>
      </c>
      <c r="B83" s="74"/>
      <c r="C83" s="75"/>
      <c r="D83" s="76" t="s">
        <v>29</v>
      </c>
      <c r="E83" s="73"/>
      <c r="F83" s="76" t="s">
        <v>29</v>
      </c>
      <c r="G83" s="75"/>
      <c r="H83" s="76" t="s">
        <v>30</v>
      </c>
      <c r="I83" s="76">
        <f t="shared" si="7"/>
        <v>0</v>
      </c>
      <c r="J83" s="76">
        <f t="shared" si="8"/>
        <v>0</v>
      </c>
      <c r="K83" s="78">
        <f t="shared" si="9"/>
        <v>0</v>
      </c>
      <c r="L83" s="145"/>
      <c r="M83" s="146"/>
      <c r="N83" s="95"/>
      <c r="O83" s="80"/>
      <c r="P83" s="79"/>
      <c r="Q83" s="80"/>
      <c r="R83" s="79"/>
      <c r="S83" s="80"/>
      <c r="T83" s="79"/>
      <c r="U83" s="96"/>
    </row>
    <row r="84" spans="1:21" ht="20.25" customHeight="1">
      <c r="A84" s="105" t="s">
        <v>58</v>
      </c>
      <c r="B84" s="74"/>
      <c r="C84" s="75"/>
      <c r="D84" s="76" t="s">
        <v>29</v>
      </c>
      <c r="E84" s="73"/>
      <c r="F84" s="76" t="s">
        <v>29</v>
      </c>
      <c r="G84" s="75"/>
      <c r="H84" s="76" t="s">
        <v>30</v>
      </c>
      <c r="I84" s="76">
        <f t="shared" si="7"/>
        <v>0</v>
      </c>
      <c r="J84" s="76">
        <f t="shared" si="8"/>
        <v>0</v>
      </c>
      <c r="K84" s="78">
        <f t="shared" si="9"/>
        <v>0</v>
      </c>
      <c r="L84" s="145"/>
      <c r="M84" s="146"/>
      <c r="N84" s="95"/>
      <c r="O84" s="80"/>
      <c r="P84" s="79"/>
      <c r="Q84" s="80"/>
      <c r="R84" s="79"/>
      <c r="S84" s="80"/>
      <c r="T84" s="79"/>
      <c r="U84" s="96"/>
    </row>
    <row r="85" spans="1:21" ht="20.25" customHeight="1">
      <c r="A85" s="105" t="s">
        <v>59</v>
      </c>
      <c r="B85" s="74"/>
      <c r="C85" s="75"/>
      <c r="D85" s="76" t="s">
        <v>29</v>
      </c>
      <c r="E85" s="73"/>
      <c r="F85" s="76" t="s">
        <v>29</v>
      </c>
      <c r="G85" s="75"/>
      <c r="H85" s="76" t="s">
        <v>30</v>
      </c>
      <c r="I85" s="76">
        <f t="shared" si="7"/>
        <v>0</v>
      </c>
      <c r="J85" s="76">
        <f t="shared" si="8"/>
        <v>0</v>
      </c>
      <c r="K85" s="78">
        <f t="shared" si="9"/>
        <v>0</v>
      </c>
      <c r="L85" s="145"/>
      <c r="M85" s="146"/>
      <c r="N85" s="95"/>
      <c r="O85" s="80"/>
      <c r="P85" s="79"/>
      <c r="Q85" s="80"/>
      <c r="R85" s="79"/>
      <c r="S85" s="80"/>
      <c r="T85" s="79"/>
      <c r="U85" s="96"/>
    </row>
    <row r="86" spans="1:21" ht="20.25" customHeight="1">
      <c r="A86" s="105" t="s">
        <v>78</v>
      </c>
      <c r="B86" s="74"/>
      <c r="C86" s="75"/>
      <c r="D86" s="76" t="s">
        <v>29</v>
      </c>
      <c r="E86" s="73"/>
      <c r="F86" s="76" t="s">
        <v>29</v>
      </c>
      <c r="G86" s="75"/>
      <c r="H86" s="76" t="s">
        <v>30</v>
      </c>
      <c r="I86" s="76">
        <f t="shared" si="7"/>
        <v>0</v>
      </c>
      <c r="J86" s="76">
        <f t="shared" si="8"/>
        <v>0</v>
      </c>
      <c r="K86" s="78">
        <f t="shared" si="9"/>
        <v>0</v>
      </c>
      <c r="L86" s="145"/>
      <c r="M86" s="146"/>
      <c r="N86" s="95"/>
      <c r="O86" s="80"/>
      <c r="P86" s="79"/>
      <c r="Q86" s="80"/>
      <c r="R86" s="79"/>
      <c r="S86" s="80"/>
      <c r="T86" s="79"/>
      <c r="U86" s="96"/>
    </row>
    <row r="87" spans="1:21" ht="20.25" customHeight="1">
      <c r="A87" s="105" t="s">
        <v>79</v>
      </c>
      <c r="B87" s="74"/>
      <c r="C87" s="75"/>
      <c r="D87" s="76" t="s">
        <v>29</v>
      </c>
      <c r="E87" s="73"/>
      <c r="F87" s="76" t="s">
        <v>29</v>
      </c>
      <c r="G87" s="75"/>
      <c r="H87" s="76" t="s">
        <v>30</v>
      </c>
      <c r="I87" s="76">
        <f t="shared" si="7"/>
        <v>0</v>
      </c>
      <c r="J87" s="76">
        <f t="shared" si="8"/>
        <v>0</v>
      </c>
      <c r="K87" s="78">
        <f t="shared" si="9"/>
        <v>0</v>
      </c>
      <c r="L87" s="145"/>
      <c r="M87" s="146"/>
      <c r="N87" s="95"/>
      <c r="O87" s="80"/>
      <c r="P87" s="79"/>
      <c r="Q87" s="80"/>
      <c r="R87" s="79"/>
      <c r="S87" s="80"/>
      <c r="T87" s="79"/>
      <c r="U87" s="96"/>
    </row>
    <row r="88" spans="1:21" ht="20.25" customHeight="1">
      <c r="A88" s="105" t="s">
        <v>80</v>
      </c>
      <c r="B88" s="74"/>
      <c r="C88" s="75"/>
      <c r="D88" s="76" t="s">
        <v>29</v>
      </c>
      <c r="E88" s="73"/>
      <c r="F88" s="76" t="s">
        <v>29</v>
      </c>
      <c r="G88" s="75"/>
      <c r="H88" s="76" t="s">
        <v>30</v>
      </c>
      <c r="I88" s="76">
        <f t="shared" si="7"/>
        <v>0</v>
      </c>
      <c r="J88" s="76">
        <f t="shared" si="8"/>
        <v>0</v>
      </c>
      <c r="K88" s="78">
        <f t="shared" si="9"/>
        <v>0</v>
      </c>
      <c r="L88" s="145"/>
      <c r="M88" s="146"/>
      <c r="N88" s="95"/>
      <c r="O88" s="80"/>
      <c r="P88" s="79"/>
      <c r="Q88" s="80"/>
      <c r="R88" s="79"/>
      <c r="S88" s="80"/>
      <c r="T88" s="79"/>
      <c r="U88" s="96"/>
    </row>
    <row r="89" spans="1:21" ht="20.25" customHeight="1">
      <c r="A89" s="105" t="s">
        <v>81</v>
      </c>
      <c r="B89" s="74"/>
      <c r="C89" s="75"/>
      <c r="D89" s="76" t="s">
        <v>29</v>
      </c>
      <c r="E89" s="73"/>
      <c r="F89" s="76" t="s">
        <v>29</v>
      </c>
      <c r="G89" s="75"/>
      <c r="H89" s="76" t="s">
        <v>30</v>
      </c>
      <c r="I89" s="76">
        <f t="shared" si="7"/>
        <v>0</v>
      </c>
      <c r="J89" s="76">
        <f t="shared" si="8"/>
        <v>0</v>
      </c>
      <c r="K89" s="78">
        <f t="shared" si="9"/>
        <v>0</v>
      </c>
      <c r="L89" s="145"/>
      <c r="M89" s="146"/>
      <c r="N89" s="95"/>
      <c r="O89" s="80"/>
      <c r="P89" s="79"/>
      <c r="Q89" s="80"/>
      <c r="R89" s="79"/>
      <c r="S89" s="80"/>
      <c r="T89" s="79"/>
      <c r="U89" s="96"/>
    </row>
    <row r="90" spans="1:21" ht="20.25" customHeight="1">
      <c r="A90" s="105" t="s">
        <v>82</v>
      </c>
      <c r="B90" s="74"/>
      <c r="C90" s="75"/>
      <c r="D90" s="76" t="s">
        <v>29</v>
      </c>
      <c r="E90" s="73"/>
      <c r="F90" s="76" t="s">
        <v>29</v>
      </c>
      <c r="G90" s="75"/>
      <c r="H90" s="76" t="s">
        <v>30</v>
      </c>
      <c r="I90" s="76">
        <f t="shared" si="7"/>
        <v>0</v>
      </c>
      <c r="J90" s="76">
        <f t="shared" si="8"/>
        <v>0</v>
      </c>
      <c r="K90" s="78">
        <f t="shared" si="9"/>
        <v>0</v>
      </c>
      <c r="L90" s="145"/>
      <c r="M90" s="146"/>
      <c r="N90" s="95"/>
      <c r="O90" s="80"/>
      <c r="P90" s="79"/>
      <c r="Q90" s="80"/>
      <c r="R90" s="79"/>
      <c r="S90" s="80"/>
      <c r="T90" s="79"/>
      <c r="U90" s="96"/>
    </row>
    <row r="91" spans="1:21" ht="20.25" customHeight="1">
      <c r="A91" s="105" t="s">
        <v>83</v>
      </c>
      <c r="B91" s="74"/>
      <c r="C91" s="75"/>
      <c r="D91" s="76" t="s">
        <v>29</v>
      </c>
      <c r="E91" s="73"/>
      <c r="F91" s="76" t="s">
        <v>29</v>
      </c>
      <c r="G91" s="75"/>
      <c r="H91" s="76" t="s">
        <v>30</v>
      </c>
      <c r="I91" s="76">
        <f t="shared" si="7"/>
        <v>0</v>
      </c>
      <c r="J91" s="76">
        <f t="shared" si="8"/>
        <v>0</v>
      </c>
      <c r="K91" s="78">
        <f t="shared" si="9"/>
        <v>0</v>
      </c>
      <c r="L91" s="145"/>
      <c r="M91" s="146"/>
      <c r="N91" s="95"/>
      <c r="O91" s="80"/>
      <c r="P91" s="79"/>
      <c r="Q91" s="80"/>
      <c r="R91" s="79"/>
      <c r="S91" s="80"/>
      <c r="T91" s="79"/>
      <c r="U91" s="96"/>
    </row>
    <row r="92" spans="1:21" ht="20.25" customHeight="1">
      <c r="A92" s="105" t="s">
        <v>84</v>
      </c>
      <c r="B92" s="74"/>
      <c r="C92" s="75"/>
      <c r="D92" s="76" t="s">
        <v>29</v>
      </c>
      <c r="E92" s="73"/>
      <c r="F92" s="76" t="s">
        <v>29</v>
      </c>
      <c r="G92" s="75"/>
      <c r="H92" s="76" t="s">
        <v>30</v>
      </c>
      <c r="I92" s="76">
        <f t="shared" si="7"/>
        <v>0</v>
      </c>
      <c r="J92" s="76">
        <f t="shared" si="8"/>
        <v>0</v>
      </c>
      <c r="K92" s="78">
        <f t="shared" si="9"/>
        <v>0</v>
      </c>
      <c r="L92" s="145"/>
      <c r="M92" s="146"/>
      <c r="N92" s="95"/>
      <c r="O92" s="80"/>
      <c r="P92" s="79"/>
      <c r="Q92" s="80"/>
      <c r="R92" s="79"/>
      <c r="S92" s="80"/>
      <c r="T92" s="79"/>
      <c r="U92" s="96"/>
    </row>
    <row r="93" spans="1:21" ht="20.25" customHeight="1">
      <c r="A93" s="105" t="s">
        <v>85</v>
      </c>
      <c r="B93" s="74"/>
      <c r="C93" s="75"/>
      <c r="D93" s="76" t="s">
        <v>29</v>
      </c>
      <c r="E93" s="73"/>
      <c r="F93" s="76" t="s">
        <v>29</v>
      </c>
      <c r="G93" s="75"/>
      <c r="H93" s="76" t="s">
        <v>30</v>
      </c>
      <c r="I93" s="76">
        <f t="shared" si="7"/>
        <v>0</v>
      </c>
      <c r="J93" s="76">
        <f t="shared" si="8"/>
        <v>0</v>
      </c>
      <c r="K93" s="78">
        <f t="shared" si="9"/>
        <v>0</v>
      </c>
      <c r="L93" s="145"/>
      <c r="M93" s="146"/>
      <c r="N93" s="95"/>
      <c r="O93" s="80"/>
      <c r="P93" s="79"/>
      <c r="Q93" s="80"/>
      <c r="R93" s="79"/>
      <c r="S93" s="80"/>
      <c r="T93" s="79"/>
      <c r="U93" s="96"/>
    </row>
    <row r="94" spans="1:21" ht="20.25" customHeight="1">
      <c r="A94" s="105" t="s">
        <v>86</v>
      </c>
      <c r="B94" s="74"/>
      <c r="C94" s="75"/>
      <c r="D94" s="76" t="s">
        <v>29</v>
      </c>
      <c r="E94" s="73"/>
      <c r="F94" s="76" t="s">
        <v>29</v>
      </c>
      <c r="G94" s="75"/>
      <c r="H94" s="76" t="s">
        <v>30</v>
      </c>
      <c r="I94" s="76">
        <f t="shared" si="7"/>
        <v>0</v>
      </c>
      <c r="J94" s="76">
        <f t="shared" si="8"/>
        <v>0</v>
      </c>
      <c r="K94" s="78">
        <f t="shared" si="9"/>
        <v>0</v>
      </c>
      <c r="L94" s="145"/>
      <c r="M94" s="146"/>
      <c r="N94" s="95"/>
      <c r="O94" s="80"/>
      <c r="P94" s="79"/>
      <c r="Q94" s="80"/>
      <c r="R94" s="79"/>
      <c r="S94" s="80"/>
      <c r="T94" s="79"/>
      <c r="U94" s="96"/>
    </row>
    <row r="95" spans="1:21" ht="20.25" customHeight="1">
      <c r="A95" s="105" t="s">
        <v>87</v>
      </c>
      <c r="B95" s="74"/>
      <c r="C95" s="75"/>
      <c r="D95" s="76" t="s">
        <v>29</v>
      </c>
      <c r="E95" s="73"/>
      <c r="F95" s="76" t="s">
        <v>29</v>
      </c>
      <c r="G95" s="75"/>
      <c r="H95" s="76" t="s">
        <v>30</v>
      </c>
      <c r="I95" s="76">
        <f t="shared" si="7"/>
        <v>0</v>
      </c>
      <c r="J95" s="76">
        <f t="shared" si="8"/>
        <v>0</v>
      </c>
      <c r="K95" s="78">
        <f t="shared" si="9"/>
        <v>0</v>
      </c>
      <c r="L95" s="145"/>
      <c r="M95" s="146"/>
      <c r="N95" s="95"/>
      <c r="O95" s="80"/>
      <c r="P95" s="79"/>
      <c r="Q95" s="80"/>
      <c r="R95" s="79"/>
      <c r="S95" s="80"/>
      <c r="T95" s="79"/>
      <c r="U95" s="96"/>
    </row>
    <row r="96" spans="1:21" ht="20.25" customHeight="1">
      <c r="A96" s="105" t="s">
        <v>88</v>
      </c>
      <c r="B96" s="74"/>
      <c r="C96" s="75"/>
      <c r="D96" s="76" t="s">
        <v>29</v>
      </c>
      <c r="E96" s="73"/>
      <c r="F96" s="76" t="s">
        <v>29</v>
      </c>
      <c r="G96" s="75"/>
      <c r="H96" s="76" t="s">
        <v>30</v>
      </c>
      <c r="I96" s="76">
        <f t="shared" si="7"/>
        <v>0</v>
      </c>
      <c r="J96" s="76">
        <f t="shared" si="8"/>
        <v>0</v>
      </c>
      <c r="K96" s="78">
        <f t="shared" si="9"/>
        <v>0</v>
      </c>
      <c r="L96" s="145"/>
      <c r="M96" s="146"/>
      <c r="N96" s="95"/>
      <c r="O96" s="80"/>
      <c r="P96" s="79"/>
      <c r="Q96" s="80"/>
      <c r="R96" s="79"/>
      <c r="S96" s="80"/>
      <c r="T96" s="79"/>
      <c r="U96" s="96"/>
    </row>
    <row r="97" spans="1:21" ht="20.25" customHeight="1">
      <c r="A97" s="105" t="s">
        <v>89</v>
      </c>
      <c r="B97" s="74"/>
      <c r="C97" s="75"/>
      <c r="D97" s="76" t="s">
        <v>29</v>
      </c>
      <c r="E97" s="73"/>
      <c r="F97" s="76" t="s">
        <v>29</v>
      </c>
      <c r="G97" s="75"/>
      <c r="H97" s="76" t="s">
        <v>30</v>
      </c>
      <c r="I97" s="76">
        <f t="shared" si="7"/>
        <v>0</v>
      </c>
      <c r="J97" s="76">
        <f t="shared" si="8"/>
        <v>0</v>
      </c>
      <c r="K97" s="78">
        <f t="shared" si="9"/>
        <v>0</v>
      </c>
      <c r="L97" s="145"/>
      <c r="M97" s="146"/>
      <c r="N97" s="95"/>
      <c r="O97" s="80"/>
      <c r="P97" s="79"/>
      <c r="Q97" s="80"/>
      <c r="R97" s="79"/>
      <c r="S97" s="80"/>
      <c r="T97" s="79"/>
      <c r="U97" s="96"/>
    </row>
    <row r="98" spans="1:21" ht="20.25" customHeight="1">
      <c r="A98" s="105" t="s">
        <v>90</v>
      </c>
      <c r="B98" s="74"/>
      <c r="C98" s="75"/>
      <c r="D98" s="76" t="s">
        <v>29</v>
      </c>
      <c r="E98" s="73"/>
      <c r="F98" s="76" t="s">
        <v>29</v>
      </c>
      <c r="G98" s="75"/>
      <c r="H98" s="76" t="s">
        <v>30</v>
      </c>
      <c r="I98" s="76">
        <f t="shared" si="7"/>
        <v>0</v>
      </c>
      <c r="J98" s="76">
        <f t="shared" si="8"/>
        <v>0</v>
      </c>
      <c r="K98" s="78">
        <f t="shared" si="9"/>
        <v>0</v>
      </c>
      <c r="L98" s="145"/>
      <c r="M98" s="146"/>
      <c r="N98" s="95"/>
      <c r="O98" s="80"/>
      <c r="P98" s="79"/>
      <c r="Q98" s="80"/>
      <c r="R98" s="79"/>
      <c r="S98" s="80"/>
      <c r="T98" s="79"/>
      <c r="U98" s="96"/>
    </row>
    <row r="99" spans="1:21" ht="20.25" customHeight="1">
      <c r="A99" s="105" t="s">
        <v>91</v>
      </c>
      <c r="B99" s="74"/>
      <c r="C99" s="75"/>
      <c r="D99" s="76" t="s">
        <v>29</v>
      </c>
      <c r="E99" s="73"/>
      <c r="F99" s="76" t="s">
        <v>29</v>
      </c>
      <c r="G99" s="75"/>
      <c r="H99" s="76" t="s">
        <v>30</v>
      </c>
      <c r="I99" s="76">
        <f t="shared" si="7"/>
        <v>0</v>
      </c>
      <c r="J99" s="76">
        <f t="shared" si="8"/>
        <v>0</v>
      </c>
      <c r="K99" s="78">
        <f t="shared" si="9"/>
        <v>0</v>
      </c>
      <c r="L99" s="145"/>
      <c r="M99" s="146"/>
      <c r="N99" s="95"/>
      <c r="O99" s="80"/>
      <c r="P99" s="79"/>
      <c r="Q99" s="80"/>
      <c r="R99" s="79"/>
      <c r="S99" s="80"/>
      <c r="T99" s="79"/>
      <c r="U99" s="96"/>
    </row>
    <row r="100" spans="1:21" ht="20.25" customHeight="1">
      <c r="A100" s="105" t="s">
        <v>92</v>
      </c>
      <c r="B100" s="74"/>
      <c r="C100" s="75"/>
      <c r="D100" s="76" t="s">
        <v>29</v>
      </c>
      <c r="E100" s="73"/>
      <c r="F100" s="76" t="s">
        <v>29</v>
      </c>
      <c r="G100" s="75"/>
      <c r="H100" s="76" t="s">
        <v>30</v>
      </c>
      <c r="I100" s="76">
        <f t="shared" si="7"/>
        <v>0</v>
      </c>
      <c r="J100" s="76">
        <f t="shared" si="8"/>
        <v>0</v>
      </c>
      <c r="K100" s="78">
        <f t="shared" si="9"/>
        <v>0</v>
      </c>
      <c r="L100" s="145"/>
      <c r="M100" s="146"/>
      <c r="N100" s="95"/>
      <c r="O100" s="80"/>
      <c r="P100" s="79"/>
      <c r="Q100" s="80"/>
      <c r="R100" s="79"/>
      <c r="S100" s="80"/>
      <c r="T100" s="79"/>
      <c r="U100" s="96"/>
    </row>
    <row r="101" spans="1:21" ht="20.25" customHeight="1">
      <c r="A101" s="105" t="s">
        <v>93</v>
      </c>
      <c r="B101" s="74"/>
      <c r="C101" s="75"/>
      <c r="D101" s="76" t="s">
        <v>29</v>
      </c>
      <c r="E101" s="73"/>
      <c r="F101" s="76" t="s">
        <v>29</v>
      </c>
      <c r="G101" s="75"/>
      <c r="H101" s="76" t="s">
        <v>30</v>
      </c>
      <c r="I101" s="76">
        <f t="shared" si="7"/>
        <v>0</v>
      </c>
      <c r="J101" s="76">
        <f t="shared" si="8"/>
        <v>0</v>
      </c>
      <c r="K101" s="78">
        <f t="shared" si="9"/>
        <v>0</v>
      </c>
      <c r="L101" s="145"/>
      <c r="M101" s="146"/>
      <c r="N101" s="95"/>
      <c r="O101" s="80"/>
      <c r="P101" s="79"/>
      <c r="Q101" s="80"/>
      <c r="R101" s="79"/>
      <c r="S101" s="80"/>
      <c r="T101" s="79"/>
      <c r="U101" s="96"/>
    </row>
    <row r="102" spans="1:21" ht="20.25" customHeight="1">
      <c r="A102" s="105" t="s">
        <v>94</v>
      </c>
      <c r="B102" s="74"/>
      <c r="C102" s="75"/>
      <c r="D102" s="76" t="s">
        <v>29</v>
      </c>
      <c r="E102" s="73"/>
      <c r="F102" s="76" t="s">
        <v>29</v>
      </c>
      <c r="G102" s="75"/>
      <c r="H102" s="76" t="s">
        <v>30</v>
      </c>
      <c r="I102" s="76">
        <f t="shared" si="7"/>
        <v>0</v>
      </c>
      <c r="J102" s="76">
        <f t="shared" si="8"/>
        <v>0</v>
      </c>
      <c r="K102" s="78">
        <f t="shared" si="9"/>
        <v>0</v>
      </c>
      <c r="L102" s="145"/>
      <c r="M102" s="146"/>
      <c r="N102" s="95"/>
      <c r="O102" s="80"/>
      <c r="P102" s="79"/>
      <c r="Q102" s="80"/>
      <c r="R102" s="79"/>
      <c r="S102" s="80"/>
      <c r="T102" s="79"/>
      <c r="U102" s="96"/>
    </row>
    <row r="103" spans="1:21" ht="20.25" customHeight="1">
      <c r="A103" s="105" t="s">
        <v>95</v>
      </c>
      <c r="B103" s="74"/>
      <c r="C103" s="75"/>
      <c r="D103" s="76" t="s">
        <v>29</v>
      </c>
      <c r="E103" s="73"/>
      <c r="F103" s="76" t="s">
        <v>29</v>
      </c>
      <c r="G103" s="75"/>
      <c r="H103" s="76" t="s">
        <v>30</v>
      </c>
      <c r="I103" s="76">
        <f t="shared" si="7"/>
        <v>0</v>
      </c>
      <c r="J103" s="76">
        <f t="shared" si="8"/>
        <v>0</v>
      </c>
      <c r="K103" s="78">
        <f t="shared" si="9"/>
        <v>0</v>
      </c>
      <c r="L103" s="145"/>
      <c r="M103" s="146"/>
      <c r="N103" s="95"/>
      <c r="O103" s="80"/>
      <c r="P103" s="79"/>
      <c r="Q103" s="80"/>
      <c r="R103" s="79"/>
      <c r="S103" s="80"/>
      <c r="T103" s="79"/>
      <c r="U103" s="96"/>
    </row>
    <row r="104" spans="1:21" ht="20.25" customHeight="1">
      <c r="A104" s="105" t="s">
        <v>96</v>
      </c>
      <c r="B104" s="74"/>
      <c r="C104" s="75"/>
      <c r="D104" s="76" t="s">
        <v>29</v>
      </c>
      <c r="E104" s="73"/>
      <c r="F104" s="76" t="s">
        <v>29</v>
      </c>
      <c r="G104" s="75"/>
      <c r="H104" s="76" t="s">
        <v>30</v>
      </c>
      <c r="I104" s="76">
        <f t="shared" si="7"/>
        <v>0</v>
      </c>
      <c r="J104" s="76">
        <f t="shared" si="8"/>
        <v>0</v>
      </c>
      <c r="K104" s="78">
        <f t="shared" si="9"/>
        <v>0</v>
      </c>
      <c r="L104" s="145"/>
      <c r="M104" s="146"/>
      <c r="N104" s="95"/>
      <c r="O104" s="80"/>
      <c r="P104" s="79"/>
      <c r="Q104" s="80"/>
      <c r="R104" s="79"/>
      <c r="S104" s="80"/>
      <c r="T104" s="79"/>
      <c r="U104" s="96"/>
    </row>
    <row r="105" spans="1:21" ht="20.25" customHeight="1">
      <c r="A105" s="105" t="s">
        <v>97</v>
      </c>
      <c r="B105" s="74"/>
      <c r="C105" s="75"/>
      <c r="D105" s="76" t="s">
        <v>29</v>
      </c>
      <c r="E105" s="73"/>
      <c r="F105" s="76" t="s">
        <v>29</v>
      </c>
      <c r="G105" s="75"/>
      <c r="H105" s="76" t="s">
        <v>30</v>
      </c>
      <c r="I105" s="76">
        <f t="shared" si="7"/>
        <v>0</v>
      </c>
      <c r="J105" s="76">
        <f t="shared" si="8"/>
        <v>0</v>
      </c>
      <c r="K105" s="78">
        <f t="shared" si="9"/>
        <v>0</v>
      </c>
      <c r="L105" s="145"/>
      <c r="M105" s="146"/>
      <c r="N105" s="95"/>
      <c r="O105" s="80"/>
      <c r="P105" s="79"/>
      <c r="Q105" s="80"/>
      <c r="R105" s="79"/>
      <c r="S105" s="80"/>
      <c r="T105" s="79"/>
      <c r="U105" s="96"/>
    </row>
    <row r="106" spans="1:21" ht="20.25" customHeight="1">
      <c r="A106" s="105" t="s">
        <v>98</v>
      </c>
      <c r="B106" s="74"/>
      <c r="C106" s="75"/>
      <c r="D106" s="76" t="s">
        <v>29</v>
      </c>
      <c r="E106" s="73"/>
      <c r="F106" s="76" t="s">
        <v>29</v>
      </c>
      <c r="G106" s="75"/>
      <c r="H106" s="76" t="s">
        <v>30</v>
      </c>
      <c r="I106" s="76">
        <f t="shared" si="7"/>
        <v>0</v>
      </c>
      <c r="J106" s="76">
        <f t="shared" si="8"/>
        <v>0</v>
      </c>
      <c r="K106" s="78">
        <f t="shared" si="9"/>
        <v>0</v>
      </c>
      <c r="L106" s="145"/>
      <c r="M106" s="146"/>
      <c r="N106" s="95"/>
      <c r="O106" s="80"/>
      <c r="P106" s="79"/>
      <c r="Q106" s="80"/>
      <c r="R106" s="79"/>
      <c r="S106" s="80"/>
      <c r="T106" s="79"/>
      <c r="U106" s="96"/>
    </row>
    <row r="107" spans="1:21" ht="20.25" customHeight="1">
      <c r="A107" s="105" t="s">
        <v>99</v>
      </c>
      <c r="B107" s="74"/>
      <c r="C107" s="75"/>
      <c r="D107" s="76" t="s">
        <v>29</v>
      </c>
      <c r="E107" s="73"/>
      <c r="F107" s="76" t="s">
        <v>29</v>
      </c>
      <c r="G107" s="75"/>
      <c r="H107" s="76" t="s">
        <v>30</v>
      </c>
      <c r="I107" s="76">
        <f t="shared" si="7"/>
        <v>0</v>
      </c>
      <c r="J107" s="76">
        <f t="shared" si="8"/>
        <v>0</v>
      </c>
      <c r="K107" s="78">
        <f t="shared" si="9"/>
        <v>0</v>
      </c>
      <c r="L107" s="145"/>
      <c r="M107" s="146"/>
      <c r="N107" s="95"/>
      <c r="O107" s="80"/>
      <c r="P107" s="79"/>
      <c r="Q107" s="80"/>
      <c r="R107" s="79"/>
      <c r="S107" s="80"/>
      <c r="T107" s="79"/>
      <c r="U107" s="96"/>
    </row>
    <row r="108" spans="1:21" ht="20.25" customHeight="1">
      <c r="A108" s="105" t="s">
        <v>100</v>
      </c>
      <c r="B108" s="74"/>
      <c r="C108" s="75"/>
      <c r="D108" s="76" t="s">
        <v>29</v>
      </c>
      <c r="E108" s="73"/>
      <c r="F108" s="76" t="s">
        <v>29</v>
      </c>
      <c r="G108" s="75"/>
      <c r="H108" s="76" t="s">
        <v>30</v>
      </c>
      <c r="I108" s="76">
        <f t="shared" si="7"/>
        <v>0</v>
      </c>
      <c r="J108" s="76">
        <f t="shared" si="8"/>
        <v>0</v>
      </c>
      <c r="K108" s="78">
        <f t="shared" si="9"/>
        <v>0</v>
      </c>
      <c r="L108" s="145"/>
      <c r="M108" s="146"/>
      <c r="N108" s="95"/>
      <c r="O108" s="80"/>
      <c r="P108" s="79"/>
      <c r="Q108" s="80"/>
      <c r="R108" s="79"/>
      <c r="S108" s="80"/>
      <c r="T108" s="79"/>
      <c r="U108" s="96"/>
    </row>
    <row r="109" spans="1:21" ht="20.25" customHeight="1">
      <c r="A109" s="105" t="s">
        <v>101</v>
      </c>
      <c r="B109" s="74"/>
      <c r="C109" s="75"/>
      <c r="D109" s="76" t="s">
        <v>29</v>
      </c>
      <c r="E109" s="73"/>
      <c r="F109" s="76" t="s">
        <v>29</v>
      </c>
      <c r="G109" s="75"/>
      <c r="H109" s="76" t="s">
        <v>30</v>
      </c>
      <c r="I109" s="76">
        <f t="shared" si="7"/>
        <v>0</v>
      </c>
      <c r="J109" s="76">
        <f t="shared" si="8"/>
        <v>0</v>
      </c>
      <c r="K109" s="78">
        <f t="shared" si="9"/>
        <v>0</v>
      </c>
      <c r="L109" s="145"/>
      <c r="M109" s="146"/>
      <c r="N109" s="95"/>
      <c r="O109" s="80"/>
      <c r="P109" s="79"/>
      <c r="Q109" s="80"/>
      <c r="R109" s="79"/>
      <c r="S109" s="80"/>
      <c r="T109" s="79"/>
      <c r="U109" s="96"/>
    </row>
    <row r="110" spans="1:21" ht="20.25" customHeight="1">
      <c r="A110" s="105" t="s">
        <v>102</v>
      </c>
      <c r="B110" s="74"/>
      <c r="C110" s="75"/>
      <c r="D110" s="76" t="s">
        <v>29</v>
      </c>
      <c r="E110" s="73"/>
      <c r="F110" s="76" t="s">
        <v>29</v>
      </c>
      <c r="G110" s="75"/>
      <c r="H110" s="76" t="s">
        <v>30</v>
      </c>
      <c r="I110" s="76">
        <f t="shared" si="7"/>
        <v>0</v>
      </c>
      <c r="J110" s="76">
        <f t="shared" si="8"/>
        <v>0</v>
      </c>
      <c r="K110" s="78">
        <f t="shared" si="9"/>
        <v>0</v>
      </c>
      <c r="L110" s="145"/>
      <c r="M110" s="146"/>
      <c r="N110" s="95"/>
      <c r="O110" s="80"/>
      <c r="P110" s="79"/>
      <c r="Q110" s="80"/>
      <c r="R110" s="79"/>
      <c r="S110" s="80"/>
      <c r="T110" s="79"/>
      <c r="U110" s="96"/>
    </row>
    <row r="111" spans="1:21" ht="20.25" customHeight="1">
      <c r="A111" s="105" t="s">
        <v>103</v>
      </c>
      <c r="B111" s="74"/>
      <c r="C111" s="75"/>
      <c r="D111" s="76" t="s">
        <v>29</v>
      </c>
      <c r="E111" s="73"/>
      <c r="F111" s="76" t="s">
        <v>29</v>
      </c>
      <c r="G111" s="75"/>
      <c r="H111" s="76" t="s">
        <v>30</v>
      </c>
      <c r="I111" s="76">
        <f t="shared" si="7"/>
        <v>0</v>
      </c>
      <c r="J111" s="76">
        <f t="shared" si="8"/>
        <v>0</v>
      </c>
      <c r="K111" s="78">
        <f t="shared" si="9"/>
        <v>0</v>
      </c>
      <c r="L111" s="145"/>
      <c r="M111" s="146"/>
      <c r="N111" s="95"/>
      <c r="O111" s="80"/>
      <c r="P111" s="79"/>
      <c r="Q111" s="80"/>
      <c r="R111" s="79"/>
      <c r="S111" s="80"/>
      <c r="T111" s="79"/>
      <c r="U111" s="96"/>
    </row>
    <row r="112" spans="1:21" ht="20.25" customHeight="1">
      <c r="A112" s="105" t="s">
        <v>104</v>
      </c>
      <c r="B112" s="74"/>
      <c r="C112" s="75"/>
      <c r="D112" s="76" t="s">
        <v>29</v>
      </c>
      <c r="E112" s="73"/>
      <c r="F112" s="76" t="s">
        <v>29</v>
      </c>
      <c r="G112" s="75"/>
      <c r="H112" s="76" t="s">
        <v>30</v>
      </c>
      <c r="I112" s="76">
        <f t="shared" si="7"/>
        <v>0</v>
      </c>
      <c r="J112" s="76">
        <f t="shared" si="8"/>
        <v>0</v>
      </c>
      <c r="K112" s="78">
        <f t="shared" si="9"/>
        <v>0</v>
      </c>
      <c r="L112" s="145"/>
      <c r="M112" s="146"/>
      <c r="N112" s="95"/>
      <c r="O112" s="80"/>
      <c r="P112" s="79"/>
      <c r="Q112" s="80"/>
      <c r="R112" s="79"/>
      <c r="S112" s="80"/>
      <c r="T112" s="79"/>
      <c r="U112" s="96"/>
    </row>
    <row r="113" spans="1:21" ht="20.25" customHeight="1">
      <c r="A113" s="105" t="s">
        <v>105</v>
      </c>
      <c r="B113" s="74"/>
      <c r="C113" s="75"/>
      <c r="D113" s="76" t="s">
        <v>29</v>
      </c>
      <c r="E113" s="73"/>
      <c r="F113" s="76" t="s">
        <v>29</v>
      </c>
      <c r="G113" s="75"/>
      <c r="H113" s="76" t="s">
        <v>30</v>
      </c>
      <c r="I113" s="76">
        <f t="shared" si="7"/>
        <v>0</v>
      </c>
      <c r="J113" s="76">
        <f t="shared" si="8"/>
        <v>0</v>
      </c>
      <c r="K113" s="78">
        <f t="shared" si="9"/>
        <v>0</v>
      </c>
      <c r="L113" s="145"/>
      <c r="M113" s="146"/>
      <c r="N113" s="95"/>
      <c r="O113" s="80"/>
      <c r="P113" s="79"/>
      <c r="Q113" s="80"/>
      <c r="R113" s="79"/>
      <c r="S113" s="80"/>
      <c r="T113" s="79"/>
      <c r="U113" s="96"/>
    </row>
    <row r="114" spans="1:21" ht="20.25" customHeight="1">
      <c r="A114" s="105" t="s">
        <v>106</v>
      </c>
      <c r="B114" s="74"/>
      <c r="C114" s="75"/>
      <c r="D114" s="76" t="s">
        <v>29</v>
      </c>
      <c r="E114" s="73"/>
      <c r="F114" s="76" t="s">
        <v>29</v>
      </c>
      <c r="G114" s="75"/>
      <c r="H114" s="76" t="s">
        <v>30</v>
      </c>
      <c r="I114" s="76">
        <f t="shared" si="7"/>
        <v>0</v>
      </c>
      <c r="J114" s="76">
        <f t="shared" si="8"/>
        <v>0</v>
      </c>
      <c r="K114" s="78">
        <f t="shared" si="9"/>
        <v>0</v>
      </c>
      <c r="L114" s="145"/>
      <c r="M114" s="146"/>
      <c r="N114" s="95"/>
      <c r="O114" s="80"/>
      <c r="P114" s="79"/>
      <c r="Q114" s="80"/>
      <c r="R114" s="79"/>
      <c r="S114" s="80"/>
      <c r="T114" s="79"/>
      <c r="U114" s="96"/>
    </row>
    <row r="115" spans="1:21" ht="20.25" customHeight="1">
      <c r="A115" s="105" t="s">
        <v>107</v>
      </c>
      <c r="B115" s="74"/>
      <c r="C115" s="75"/>
      <c r="D115" s="76" t="s">
        <v>29</v>
      </c>
      <c r="E115" s="73"/>
      <c r="F115" s="76" t="s">
        <v>29</v>
      </c>
      <c r="G115" s="75"/>
      <c r="H115" s="76" t="s">
        <v>30</v>
      </c>
      <c r="I115" s="76">
        <f t="shared" si="7"/>
        <v>0</v>
      </c>
      <c r="J115" s="76">
        <f t="shared" si="8"/>
        <v>0</v>
      </c>
      <c r="K115" s="78">
        <f t="shared" si="9"/>
        <v>0</v>
      </c>
      <c r="L115" s="145"/>
      <c r="M115" s="146"/>
      <c r="N115" s="95"/>
      <c r="O115" s="80"/>
      <c r="P115" s="79"/>
      <c r="Q115" s="80"/>
      <c r="R115" s="79"/>
      <c r="S115" s="80"/>
      <c r="T115" s="79"/>
      <c r="U115" s="96"/>
    </row>
    <row r="116" spans="1:21" ht="20.25" customHeight="1">
      <c r="A116" s="105" t="s">
        <v>108</v>
      </c>
      <c r="B116" s="74"/>
      <c r="C116" s="75"/>
      <c r="D116" s="76" t="s">
        <v>29</v>
      </c>
      <c r="E116" s="73"/>
      <c r="F116" s="76" t="s">
        <v>29</v>
      </c>
      <c r="G116" s="75"/>
      <c r="H116" s="76" t="s">
        <v>30</v>
      </c>
      <c r="I116" s="76">
        <f t="shared" si="7"/>
        <v>0</v>
      </c>
      <c r="J116" s="76">
        <f t="shared" si="8"/>
        <v>0</v>
      </c>
      <c r="K116" s="78">
        <f t="shared" si="9"/>
        <v>0</v>
      </c>
      <c r="L116" s="145"/>
      <c r="M116" s="146"/>
      <c r="N116" s="95"/>
      <c r="O116" s="80"/>
      <c r="P116" s="79"/>
      <c r="Q116" s="80"/>
      <c r="R116" s="79"/>
      <c r="S116" s="80"/>
      <c r="T116" s="79"/>
      <c r="U116" s="96"/>
    </row>
    <row r="117" spans="1:21" ht="20.25" customHeight="1">
      <c r="A117" s="105" t="s">
        <v>109</v>
      </c>
      <c r="B117" s="74"/>
      <c r="C117" s="75"/>
      <c r="D117" s="76" t="s">
        <v>29</v>
      </c>
      <c r="E117" s="73"/>
      <c r="F117" s="76" t="s">
        <v>29</v>
      </c>
      <c r="G117" s="75"/>
      <c r="H117" s="76" t="s">
        <v>30</v>
      </c>
      <c r="I117" s="76">
        <f t="shared" si="7"/>
        <v>0</v>
      </c>
      <c r="J117" s="76">
        <f t="shared" si="8"/>
        <v>0</v>
      </c>
      <c r="K117" s="78">
        <f t="shared" si="9"/>
        <v>0</v>
      </c>
      <c r="L117" s="145"/>
      <c r="M117" s="146"/>
      <c r="N117" s="95"/>
      <c r="O117" s="80"/>
      <c r="P117" s="79"/>
      <c r="Q117" s="80"/>
      <c r="R117" s="79"/>
      <c r="S117" s="80"/>
      <c r="T117" s="79"/>
      <c r="U117" s="96"/>
    </row>
    <row r="118" spans="1:21" ht="20.25" customHeight="1">
      <c r="A118" s="105" t="s">
        <v>110</v>
      </c>
      <c r="B118" s="74"/>
      <c r="C118" s="75"/>
      <c r="D118" s="76" t="s">
        <v>29</v>
      </c>
      <c r="E118" s="73"/>
      <c r="F118" s="76" t="s">
        <v>29</v>
      </c>
      <c r="G118" s="75"/>
      <c r="H118" s="76" t="s">
        <v>30</v>
      </c>
      <c r="I118" s="76">
        <f t="shared" si="7"/>
        <v>0</v>
      </c>
      <c r="J118" s="76">
        <f t="shared" si="8"/>
        <v>0</v>
      </c>
      <c r="K118" s="78">
        <f t="shared" si="9"/>
        <v>0</v>
      </c>
      <c r="L118" s="145"/>
      <c r="M118" s="146"/>
      <c r="N118" s="95"/>
      <c r="O118" s="80"/>
      <c r="P118" s="79"/>
      <c r="Q118" s="80"/>
      <c r="R118" s="79"/>
      <c r="S118" s="80"/>
      <c r="T118" s="79"/>
      <c r="U118" s="96"/>
    </row>
    <row r="119" spans="1:21" ht="20.25" customHeight="1">
      <c r="A119" s="105" t="s">
        <v>111</v>
      </c>
      <c r="B119" s="74"/>
      <c r="C119" s="75"/>
      <c r="D119" s="76" t="s">
        <v>29</v>
      </c>
      <c r="E119" s="73"/>
      <c r="F119" s="76" t="s">
        <v>29</v>
      </c>
      <c r="G119" s="75"/>
      <c r="H119" s="76" t="s">
        <v>30</v>
      </c>
      <c r="I119" s="76">
        <f t="shared" si="7"/>
        <v>0</v>
      </c>
      <c r="J119" s="76">
        <f t="shared" si="8"/>
        <v>0</v>
      </c>
      <c r="K119" s="78">
        <f t="shared" si="9"/>
        <v>0</v>
      </c>
      <c r="L119" s="145"/>
      <c r="M119" s="146"/>
      <c r="N119" s="95"/>
      <c r="O119" s="80"/>
      <c r="P119" s="79"/>
      <c r="Q119" s="80"/>
      <c r="R119" s="79"/>
      <c r="S119" s="80"/>
      <c r="T119" s="79"/>
      <c r="U119" s="96"/>
    </row>
    <row r="120" spans="1:21" ht="20.25" customHeight="1">
      <c r="A120" s="105" t="s">
        <v>112</v>
      </c>
      <c r="B120" s="74"/>
      <c r="C120" s="75"/>
      <c r="D120" s="76" t="s">
        <v>29</v>
      </c>
      <c r="E120" s="73"/>
      <c r="F120" s="76" t="s">
        <v>29</v>
      </c>
      <c r="G120" s="75"/>
      <c r="H120" s="76" t="s">
        <v>30</v>
      </c>
      <c r="I120" s="76">
        <f t="shared" si="7"/>
        <v>0</v>
      </c>
      <c r="J120" s="76">
        <f t="shared" si="8"/>
        <v>0</v>
      </c>
      <c r="K120" s="78">
        <f t="shared" si="9"/>
        <v>0</v>
      </c>
      <c r="L120" s="145"/>
      <c r="M120" s="146"/>
      <c r="N120" s="95"/>
      <c r="O120" s="80"/>
      <c r="P120" s="79"/>
      <c r="Q120" s="80"/>
      <c r="R120" s="79"/>
      <c r="S120" s="80"/>
      <c r="T120" s="79"/>
      <c r="U120" s="96"/>
    </row>
    <row r="121" spans="1:21" ht="20.25" customHeight="1">
      <c r="A121" s="105" t="s">
        <v>113</v>
      </c>
      <c r="B121" s="74"/>
      <c r="C121" s="75"/>
      <c r="D121" s="76" t="s">
        <v>29</v>
      </c>
      <c r="E121" s="73"/>
      <c r="F121" s="76" t="s">
        <v>29</v>
      </c>
      <c r="G121" s="75"/>
      <c r="H121" s="76" t="s">
        <v>30</v>
      </c>
      <c r="I121" s="76">
        <f t="shared" si="7"/>
        <v>0</v>
      </c>
      <c r="J121" s="76">
        <f t="shared" si="8"/>
        <v>0</v>
      </c>
      <c r="K121" s="78">
        <f t="shared" si="9"/>
        <v>0</v>
      </c>
      <c r="L121" s="145"/>
      <c r="M121" s="146"/>
      <c r="N121" s="95"/>
      <c r="O121" s="80"/>
      <c r="P121" s="79"/>
      <c r="Q121" s="80"/>
      <c r="R121" s="79"/>
      <c r="S121" s="80"/>
      <c r="T121" s="79"/>
      <c r="U121" s="96"/>
    </row>
    <row r="122" spans="1:21" ht="20.25" customHeight="1">
      <c r="A122" s="105" t="s">
        <v>114</v>
      </c>
      <c r="B122" s="74"/>
      <c r="C122" s="75"/>
      <c r="D122" s="76" t="s">
        <v>29</v>
      </c>
      <c r="E122" s="73"/>
      <c r="F122" s="76" t="s">
        <v>29</v>
      </c>
      <c r="G122" s="75"/>
      <c r="H122" s="76" t="s">
        <v>30</v>
      </c>
      <c r="I122" s="76">
        <f t="shared" si="7"/>
        <v>0</v>
      </c>
      <c r="J122" s="76">
        <f t="shared" si="8"/>
        <v>0</v>
      </c>
      <c r="K122" s="78">
        <f t="shared" si="9"/>
        <v>0</v>
      </c>
      <c r="L122" s="145"/>
      <c r="M122" s="146"/>
      <c r="N122" s="95"/>
      <c r="O122" s="80"/>
      <c r="P122" s="79"/>
      <c r="Q122" s="80"/>
      <c r="R122" s="79"/>
      <c r="S122" s="80"/>
      <c r="T122" s="79"/>
      <c r="U122" s="96"/>
    </row>
    <row r="123" spans="1:21" ht="20.25" customHeight="1">
      <c r="A123" s="105" t="s">
        <v>115</v>
      </c>
      <c r="B123" s="74"/>
      <c r="C123" s="75"/>
      <c r="D123" s="76" t="s">
        <v>29</v>
      </c>
      <c r="E123" s="73"/>
      <c r="F123" s="76" t="s">
        <v>29</v>
      </c>
      <c r="G123" s="75"/>
      <c r="H123" s="76" t="s">
        <v>30</v>
      </c>
      <c r="I123" s="76">
        <f t="shared" si="7"/>
        <v>0</v>
      </c>
      <c r="J123" s="76">
        <f t="shared" si="8"/>
        <v>0</v>
      </c>
      <c r="K123" s="78">
        <f t="shared" si="9"/>
        <v>0</v>
      </c>
      <c r="L123" s="145"/>
      <c r="M123" s="146"/>
      <c r="N123" s="95"/>
      <c r="O123" s="80"/>
      <c r="P123" s="79"/>
      <c r="Q123" s="80"/>
      <c r="R123" s="79"/>
      <c r="S123" s="80"/>
      <c r="T123" s="79"/>
      <c r="U123" s="96"/>
    </row>
    <row r="124" spans="1:21" ht="20.25" customHeight="1">
      <c r="A124" s="105" t="s">
        <v>116</v>
      </c>
      <c r="B124" s="74"/>
      <c r="C124" s="75"/>
      <c r="D124" s="76" t="s">
        <v>29</v>
      </c>
      <c r="E124" s="73"/>
      <c r="F124" s="76" t="s">
        <v>29</v>
      </c>
      <c r="G124" s="75"/>
      <c r="H124" s="76" t="s">
        <v>30</v>
      </c>
      <c r="I124" s="76">
        <f t="shared" si="7"/>
        <v>0</v>
      </c>
      <c r="J124" s="76">
        <f t="shared" si="8"/>
        <v>0</v>
      </c>
      <c r="K124" s="78">
        <f t="shared" si="9"/>
        <v>0</v>
      </c>
      <c r="L124" s="145"/>
      <c r="M124" s="146"/>
      <c r="N124" s="95"/>
      <c r="O124" s="80"/>
      <c r="P124" s="79"/>
      <c r="Q124" s="80"/>
      <c r="R124" s="79"/>
      <c r="S124" s="80"/>
      <c r="T124" s="79"/>
      <c r="U124" s="96"/>
    </row>
    <row r="125" spans="1:21" ht="20.25" customHeight="1">
      <c r="A125" s="105" t="s">
        <v>117</v>
      </c>
      <c r="B125" s="74"/>
      <c r="C125" s="75"/>
      <c r="D125" s="76" t="s">
        <v>29</v>
      </c>
      <c r="E125" s="73"/>
      <c r="F125" s="76" t="s">
        <v>29</v>
      </c>
      <c r="G125" s="75"/>
      <c r="H125" s="76" t="s">
        <v>30</v>
      </c>
      <c r="I125" s="76">
        <f t="shared" si="7"/>
        <v>0</v>
      </c>
      <c r="J125" s="76">
        <f t="shared" si="8"/>
        <v>0</v>
      </c>
      <c r="K125" s="78">
        <f t="shared" si="9"/>
        <v>0</v>
      </c>
      <c r="L125" s="145"/>
      <c r="M125" s="146"/>
      <c r="N125" s="95"/>
      <c r="O125" s="80"/>
      <c r="P125" s="79"/>
      <c r="Q125" s="80"/>
      <c r="R125" s="79"/>
      <c r="S125" s="80"/>
      <c r="T125" s="79"/>
      <c r="U125" s="96"/>
    </row>
    <row r="126" spans="1:21" ht="20.25" customHeight="1">
      <c r="A126" s="105" t="s">
        <v>118</v>
      </c>
      <c r="B126" s="74"/>
      <c r="C126" s="75"/>
      <c r="D126" s="76" t="s">
        <v>29</v>
      </c>
      <c r="E126" s="73"/>
      <c r="F126" s="76" t="s">
        <v>29</v>
      </c>
      <c r="G126" s="75"/>
      <c r="H126" s="76" t="s">
        <v>30</v>
      </c>
      <c r="I126" s="76">
        <f t="shared" si="7"/>
        <v>0</v>
      </c>
      <c r="J126" s="76">
        <f t="shared" si="8"/>
        <v>0</v>
      </c>
      <c r="K126" s="78">
        <f t="shared" si="9"/>
        <v>0</v>
      </c>
      <c r="L126" s="145"/>
      <c r="M126" s="146"/>
      <c r="N126" s="95"/>
      <c r="O126" s="80"/>
      <c r="P126" s="79"/>
      <c r="Q126" s="80"/>
      <c r="R126" s="79"/>
      <c r="S126" s="80"/>
      <c r="T126" s="79"/>
      <c r="U126" s="96"/>
    </row>
    <row r="127" spans="1:21" ht="20.25" customHeight="1">
      <c r="A127" s="105" t="s">
        <v>119</v>
      </c>
      <c r="B127" s="74"/>
      <c r="C127" s="75"/>
      <c r="D127" s="76" t="s">
        <v>29</v>
      </c>
      <c r="E127" s="73"/>
      <c r="F127" s="76" t="s">
        <v>29</v>
      </c>
      <c r="G127" s="75"/>
      <c r="H127" s="76" t="s">
        <v>30</v>
      </c>
      <c r="I127" s="76">
        <f t="shared" si="7"/>
        <v>0</v>
      </c>
      <c r="J127" s="76">
        <f t="shared" si="8"/>
        <v>0</v>
      </c>
      <c r="K127" s="78">
        <f t="shared" si="9"/>
        <v>0</v>
      </c>
      <c r="L127" s="145"/>
      <c r="M127" s="146"/>
      <c r="N127" s="95"/>
      <c r="O127" s="80"/>
      <c r="P127" s="79"/>
      <c r="Q127" s="80"/>
      <c r="R127" s="79"/>
      <c r="S127" s="80"/>
      <c r="T127" s="79"/>
      <c r="U127" s="96"/>
    </row>
    <row r="128" spans="1:21" ht="20.25" customHeight="1">
      <c r="A128" s="105" t="s">
        <v>120</v>
      </c>
      <c r="B128" s="74"/>
      <c r="C128" s="75"/>
      <c r="D128" s="76" t="s">
        <v>29</v>
      </c>
      <c r="E128" s="73"/>
      <c r="F128" s="76" t="s">
        <v>29</v>
      </c>
      <c r="G128" s="75"/>
      <c r="H128" s="76" t="s">
        <v>30</v>
      </c>
      <c r="I128" s="76">
        <f t="shared" si="7"/>
        <v>0</v>
      </c>
      <c r="J128" s="76">
        <f t="shared" si="8"/>
        <v>0</v>
      </c>
      <c r="K128" s="78">
        <f t="shared" si="9"/>
        <v>0</v>
      </c>
      <c r="L128" s="145"/>
      <c r="M128" s="146"/>
      <c r="N128" s="95"/>
      <c r="O128" s="82"/>
      <c r="P128" s="79"/>
      <c r="Q128" s="82"/>
      <c r="R128" s="79"/>
      <c r="S128" s="82"/>
      <c r="T128" s="79"/>
      <c r="U128" s="97"/>
    </row>
    <row r="129" spans="1:21" ht="20.25" customHeight="1" thickBot="1">
      <c r="A129" s="105" t="s">
        <v>121</v>
      </c>
      <c r="B129" s="74"/>
      <c r="C129" s="75"/>
      <c r="D129" s="76" t="s">
        <v>29</v>
      </c>
      <c r="E129" s="73"/>
      <c r="F129" s="76" t="s">
        <v>29</v>
      </c>
      <c r="G129" s="75"/>
      <c r="H129" s="76" t="s">
        <v>30</v>
      </c>
      <c r="I129" s="76">
        <f t="shared" si="7"/>
        <v>0</v>
      </c>
      <c r="J129" s="76">
        <f t="shared" si="8"/>
        <v>0</v>
      </c>
      <c r="K129" s="78">
        <f t="shared" si="9"/>
        <v>0</v>
      </c>
      <c r="L129" s="145"/>
      <c r="M129" s="146"/>
      <c r="N129" s="98"/>
      <c r="O129" s="99"/>
      <c r="P129" s="100"/>
      <c r="Q129" s="99"/>
      <c r="R129" s="100"/>
      <c r="S129" s="99"/>
      <c r="T129" s="100"/>
      <c r="U129" s="101"/>
    </row>
    <row r="130" spans="1:18" ht="20.25" customHeight="1" thickBot="1">
      <c r="A130" s="46"/>
      <c r="B130" s="105" t="s">
        <v>132</v>
      </c>
      <c r="C130" s="111">
        <f>SUM(I76:I129)</f>
        <v>0</v>
      </c>
      <c r="D130" s="61" t="s">
        <v>333</v>
      </c>
      <c r="E130" s="61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</row>
    <row r="131" spans="1:18" ht="20.25" customHeight="1" thickBot="1">
      <c r="A131" s="46"/>
      <c r="B131" s="105" t="s">
        <v>62</v>
      </c>
      <c r="C131" s="104">
        <f>CEILING(((SUMIF(O76:O129,1,J76:J129)+SUMIF(Q76:Q129,1,J76:J129)+SUMIF(S76:S129,1,K76:K129)+SUMIF(U76:U129,1,K76:K129))/1000),1)</f>
        <v>0</v>
      </c>
      <c r="D131" s="61" t="s">
        <v>63</v>
      </c>
      <c r="E131" s="61"/>
      <c r="F131" s="46"/>
      <c r="G131" s="83"/>
      <c r="H131" s="46"/>
      <c r="I131" s="83"/>
      <c r="J131" s="46"/>
      <c r="K131" s="46"/>
      <c r="L131" s="155">
        <f>$C$5</f>
        <v>0</v>
      </c>
      <c r="M131" s="162"/>
      <c r="N131" s="162"/>
      <c r="O131" s="163"/>
      <c r="P131" s="46"/>
      <c r="Q131" s="46"/>
      <c r="R131" s="46"/>
    </row>
    <row r="132" spans="1:19" ht="20.25" customHeight="1" thickBot="1">
      <c r="A132" s="46"/>
      <c r="B132" s="105" t="s">
        <v>65</v>
      </c>
      <c r="C132" s="104">
        <f>CEILING(((SUMIF(O76:O129,2,J76:J129)+SUMIF(Q76:Q129,2,J76:J129)+SUMIF(S76:S129,2,K76:K129)+SUMIF(U76:U129,2,K76:K129))/1000),1)</f>
        <v>0</v>
      </c>
      <c r="D132" s="61" t="s">
        <v>63</v>
      </c>
      <c r="E132" s="61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149">
        <f>$S$5</f>
        <v>0</v>
      </c>
      <c r="R132" s="150"/>
      <c r="S132" s="151"/>
    </row>
    <row r="133" spans="1:19" ht="20.25" customHeight="1" thickBot="1">
      <c r="A133" s="46"/>
      <c r="B133" s="105" t="s">
        <v>67</v>
      </c>
      <c r="C133" s="104">
        <f>CEILING(((SUMIF(O76:O129,3,J76:J129)+SUMIF(Q76:Q129,3,J76:J129)+SUMIF(S76:S129,3,K76:K129)+SUMIF(U76:U129,3,K76:K129))/1000),1)</f>
        <v>0</v>
      </c>
      <c r="D133" s="61" t="s">
        <v>63</v>
      </c>
      <c r="E133" s="61"/>
      <c r="F133" s="46"/>
      <c r="G133" s="46"/>
      <c r="H133" s="46"/>
      <c r="I133" s="46"/>
      <c r="J133" s="46"/>
      <c r="K133" s="46"/>
      <c r="L133" s="155">
        <f>$C$7</f>
        <v>0</v>
      </c>
      <c r="M133" s="156"/>
      <c r="N133" s="156"/>
      <c r="O133" s="157"/>
      <c r="P133" s="46"/>
      <c r="Q133" s="152"/>
      <c r="R133" s="153"/>
      <c r="S133" s="154"/>
    </row>
    <row r="134" spans="1:18" ht="20.25" customHeight="1" thickBot="1">
      <c r="A134" s="46"/>
      <c r="B134" s="105" t="s">
        <v>69</v>
      </c>
      <c r="C134" s="104">
        <f>CEILING(((SUMIF(O76:O129,4,J76:J129)+SUMIF(Q76:Q129,4,J76:J129)+SUMIF(S76:S129,4,K76:K129)+SUMIF(U76:U129,4,K76:K129))/1000),1)</f>
        <v>0</v>
      </c>
      <c r="D134" s="61" t="s">
        <v>63</v>
      </c>
      <c r="E134" s="61"/>
      <c r="F134" s="46"/>
      <c r="G134" s="83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</row>
    <row r="135" spans="1:15" ht="20.25" customHeight="1" thickBot="1">
      <c r="A135" s="141" t="s">
        <v>77</v>
      </c>
      <c r="B135" s="141"/>
      <c r="C135" s="104">
        <f>SUM(G76:G129)</f>
        <v>0</v>
      </c>
      <c r="D135" s="61" t="s">
        <v>30</v>
      </c>
      <c r="E135" s="61"/>
      <c r="L135" s="158">
        <f>$C$9</f>
        <v>0</v>
      </c>
      <c r="M135" s="159"/>
      <c r="N135" s="159"/>
      <c r="O135" s="160"/>
    </row>
    <row r="136" spans="1:5" ht="20.25" customHeight="1" thickBot="1">
      <c r="A136" s="105"/>
      <c r="B136" s="105" t="s">
        <v>71</v>
      </c>
      <c r="C136" s="104">
        <f>CEILING(((SUMIF(N76:N129,"U",J76:J129)+SUMIF(P76:P129,"U",J76:J129)+SUMIF(R76:R129,"U",K76:K129)+SUMIF(T76:T129,"U",K76:K129))/1000),1)</f>
        <v>0</v>
      </c>
      <c r="D136" s="61" t="s">
        <v>63</v>
      </c>
      <c r="E136" s="61"/>
    </row>
    <row r="137" spans="1:15" ht="20.25" customHeight="1" thickBot="1">
      <c r="A137" s="105"/>
      <c r="B137" s="105" t="s">
        <v>73</v>
      </c>
      <c r="C137" s="104">
        <f>CEILING(((SUMIF(N76:N129,"D",J76:J129)+SUMIF(P76:P129,"D",J76:J129)+SUMIF(R76:R129,"D",K76:K129)+SUMIF(T76:T129,"D",K76:K129))/1000),1)</f>
        <v>0</v>
      </c>
      <c r="D137" s="61" t="s">
        <v>63</v>
      </c>
      <c r="E137" s="61"/>
      <c r="L137" s="161">
        <f>$C$11</f>
        <v>0</v>
      </c>
      <c r="M137" s="159"/>
      <c r="N137" s="159"/>
      <c r="O137" s="160"/>
    </row>
    <row r="138" spans="1:5" ht="20.25" customHeight="1">
      <c r="A138" s="105"/>
      <c r="B138" s="105" t="s">
        <v>75</v>
      </c>
      <c r="C138" s="104">
        <f>CEILING(((SUMIF(N76:N129,"F",J76:J129)+SUMIF(P76:P129,"F",J76:J129)+SUMIF(R76:R129,"F",K76:K129)+SUMIF(T76:T129,"F",K76:K129))/1000),1)</f>
        <v>0</v>
      </c>
      <c r="D138" s="61" t="s">
        <v>63</v>
      </c>
      <c r="E138" s="61"/>
    </row>
    <row r="139" spans="1:21" ht="20.25" customHeight="1">
      <c r="A139" s="46"/>
      <c r="B139" s="46"/>
      <c r="C139" s="46"/>
      <c r="D139" s="59"/>
      <c r="E139" s="59"/>
      <c r="F139" s="59"/>
      <c r="G139" s="59"/>
      <c r="H139" s="46"/>
      <c r="I139" s="46"/>
      <c r="J139" s="46"/>
      <c r="K139" s="46"/>
      <c r="L139" s="46"/>
      <c r="M139" s="46"/>
      <c r="N139" s="175"/>
      <c r="O139" s="175"/>
      <c r="P139" s="175"/>
      <c r="Q139" s="175"/>
      <c r="R139" s="175"/>
      <c r="S139" s="175"/>
      <c r="T139" s="175"/>
      <c r="U139" s="175"/>
    </row>
    <row r="140" spans="1:21" ht="20.25" customHeight="1">
      <c r="A140" s="46"/>
      <c r="B140" s="46"/>
      <c r="C140" s="46"/>
      <c r="D140" s="59"/>
      <c r="E140" s="59"/>
      <c r="F140" s="59"/>
      <c r="G140" s="84"/>
      <c r="H140" s="71"/>
      <c r="I140" s="46"/>
      <c r="J140" s="46"/>
      <c r="K140" s="46"/>
      <c r="L140" s="46"/>
      <c r="M140" s="46"/>
      <c r="N140" s="169" t="s">
        <v>13</v>
      </c>
      <c r="O140" s="170"/>
      <c r="P140" s="170"/>
      <c r="Q140" s="170"/>
      <c r="R140" s="170"/>
      <c r="S140" s="170"/>
      <c r="T140" s="170"/>
      <c r="U140" s="171"/>
    </row>
    <row r="141" spans="1:21" ht="20.25" customHeight="1">
      <c r="A141" s="67"/>
      <c r="B141" s="68" t="s">
        <v>14</v>
      </c>
      <c r="C141" s="172" t="s">
        <v>15</v>
      </c>
      <c r="D141" s="172"/>
      <c r="E141" s="172" t="s">
        <v>16</v>
      </c>
      <c r="F141" s="172"/>
      <c r="G141" s="173" t="s">
        <v>17</v>
      </c>
      <c r="H141" s="173"/>
      <c r="I141" s="69"/>
      <c r="J141" s="69"/>
      <c r="K141" s="69"/>
      <c r="L141" s="174" t="s">
        <v>18</v>
      </c>
      <c r="M141" s="174"/>
      <c r="N141" s="169" t="s">
        <v>19</v>
      </c>
      <c r="O141" s="170"/>
      <c r="P141" s="170"/>
      <c r="Q141" s="170"/>
      <c r="R141" s="170"/>
      <c r="S141" s="170"/>
      <c r="T141" s="170"/>
      <c r="U141" s="171"/>
    </row>
    <row r="142" spans="1:21" ht="20.25" customHeight="1">
      <c r="A142" s="67"/>
      <c r="B142" s="70" t="s">
        <v>20</v>
      </c>
      <c r="C142" s="165" t="s">
        <v>21</v>
      </c>
      <c r="D142" s="165"/>
      <c r="E142" s="165" t="s">
        <v>22</v>
      </c>
      <c r="F142" s="165"/>
      <c r="G142" s="165" t="s">
        <v>23</v>
      </c>
      <c r="H142" s="165"/>
      <c r="I142" s="71"/>
      <c r="J142" s="71"/>
      <c r="K142" s="71"/>
      <c r="L142" s="166"/>
      <c r="M142" s="166"/>
      <c r="N142" s="167" t="s">
        <v>24</v>
      </c>
      <c r="O142" s="167"/>
      <c r="P142" s="168" t="s">
        <v>11</v>
      </c>
      <c r="Q142" s="168"/>
      <c r="R142" s="168" t="s">
        <v>4</v>
      </c>
      <c r="S142" s="168"/>
      <c r="T142" s="168" t="s">
        <v>25</v>
      </c>
      <c r="U142" s="168"/>
    </row>
    <row r="143" spans="1:21" ht="20.25" customHeight="1" thickBot="1">
      <c r="A143" s="67"/>
      <c r="B143" s="164" t="s">
        <v>26</v>
      </c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</row>
    <row r="144" spans="1:21" ht="20.25" customHeight="1">
      <c r="A144" s="67"/>
      <c r="B144" s="72"/>
      <c r="C144" s="72"/>
      <c r="D144" s="72"/>
      <c r="E144" s="73"/>
      <c r="F144" s="72"/>
      <c r="G144" s="72"/>
      <c r="H144" s="72"/>
      <c r="I144" s="72"/>
      <c r="J144" s="72"/>
      <c r="K144" s="72"/>
      <c r="L144" s="45"/>
      <c r="M144" s="45"/>
      <c r="N144" s="91" t="s">
        <v>332</v>
      </c>
      <c r="O144" s="92" t="s">
        <v>27</v>
      </c>
      <c r="P144" s="93" t="s">
        <v>332</v>
      </c>
      <c r="Q144" s="92" t="s">
        <v>27</v>
      </c>
      <c r="R144" s="93" t="s">
        <v>332</v>
      </c>
      <c r="S144" s="92" t="s">
        <v>27</v>
      </c>
      <c r="T144" s="93" t="s">
        <v>332</v>
      </c>
      <c r="U144" s="94" t="s">
        <v>27</v>
      </c>
    </row>
    <row r="145" spans="1:21" ht="20.25" customHeight="1">
      <c r="A145" s="105" t="s">
        <v>122</v>
      </c>
      <c r="B145" s="74"/>
      <c r="C145" s="75"/>
      <c r="D145" s="76" t="s">
        <v>29</v>
      </c>
      <c r="E145" s="73"/>
      <c r="F145" s="76" t="s">
        <v>29</v>
      </c>
      <c r="G145" s="75"/>
      <c r="H145" s="76" t="s">
        <v>30</v>
      </c>
      <c r="I145" s="76">
        <f aca="true" t="shared" si="10" ref="I145:I198">(C145*E145)*G145/1000000</f>
        <v>0</v>
      </c>
      <c r="J145" s="76">
        <f aca="true" t="shared" si="11" ref="J145:J198">(C145+50)*G145</f>
        <v>0</v>
      </c>
      <c r="K145" s="78">
        <f aca="true" t="shared" si="12" ref="K145:K198">(E145+50)*G145</f>
        <v>0</v>
      </c>
      <c r="L145" s="145"/>
      <c r="M145" s="146"/>
      <c r="N145" s="95"/>
      <c r="O145" s="80"/>
      <c r="P145" s="79"/>
      <c r="Q145" s="80"/>
      <c r="R145" s="79"/>
      <c r="S145" s="80"/>
      <c r="T145" s="79"/>
      <c r="U145" s="96"/>
    </row>
    <row r="146" spans="1:21" ht="20.25" customHeight="1">
      <c r="A146" s="105" t="s">
        <v>123</v>
      </c>
      <c r="B146" s="74"/>
      <c r="C146" s="75"/>
      <c r="D146" s="76" t="s">
        <v>29</v>
      </c>
      <c r="E146" s="73"/>
      <c r="F146" s="76" t="s">
        <v>29</v>
      </c>
      <c r="G146" s="75"/>
      <c r="H146" s="76" t="s">
        <v>30</v>
      </c>
      <c r="I146" s="76">
        <f t="shared" si="10"/>
        <v>0</v>
      </c>
      <c r="J146" s="76">
        <f t="shared" si="11"/>
        <v>0</v>
      </c>
      <c r="K146" s="78">
        <f t="shared" si="12"/>
        <v>0</v>
      </c>
      <c r="L146" s="145"/>
      <c r="M146" s="146"/>
      <c r="N146" s="95"/>
      <c r="O146" s="80"/>
      <c r="P146" s="79"/>
      <c r="Q146" s="80"/>
      <c r="R146" s="79"/>
      <c r="S146" s="80"/>
      <c r="T146" s="79"/>
      <c r="U146" s="96"/>
    </row>
    <row r="147" spans="1:21" ht="20.25" customHeight="1">
      <c r="A147" s="105" t="s">
        <v>124</v>
      </c>
      <c r="B147" s="74"/>
      <c r="C147" s="75"/>
      <c r="D147" s="76" t="s">
        <v>29</v>
      </c>
      <c r="E147" s="73"/>
      <c r="F147" s="76" t="s">
        <v>29</v>
      </c>
      <c r="G147" s="75"/>
      <c r="H147" s="76" t="s">
        <v>30</v>
      </c>
      <c r="I147" s="76">
        <f t="shared" si="10"/>
        <v>0</v>
      </c>
      <c r="J147" s="76">
        <f t="shared" si="11"/>
        <v>0</v>
      </c>
      <c r="K147" s="78">
        <f t="shared" si="12"/>
        <v>0</v>
      </c>
      <c r="L147" s="145"/>
      <c r="M147" s="146"/>
      <c r="N147" s="95"/>
      <c r="O147" s="80"/>
      <c r="P147" s="79"/>
      <c r="Q147" s="80"/>
      <c r="R147" s="79"/>
      <c r="S147" s="80"/>
      <c r="T147" s="79"/>
      <c r="U147" s="96"/>
    </row>
    <row r="148" spans="1:21" ht="20.25" customHeight="1">
      <c r="A148" s="105" t="s">
        <v>125</v>
      </c>
      <c r="B148" s="74"/>
      <c r="C148" s="75"/>
      <c r="D148" s="76" t="s">
        <v>29</v>
      </c>
      <c r="E148" s="73"/>
      <c r="F148" s="76" t="s">
        <v>29</v>
      </c>
      <c r="G148" s="81"/>
      <c r="H148" s="76" t="s">
        <v>30</v>
      </c>
      <c r="I148" s="76">
        <f t="shared" si="10"/>
        <v>0</v>
      </c>
      <c r="J148" s="76">
        <f t="shared" si="11"/>
        <v>0</v>
      </c>
      <c r="K148" s="78">
        <f t="shared" si="12"/>
        <v>0</v>
      </c>
      <c r="L148" s="145"/>
      <c r="M148" s="146"/>
      <c r="N148" s="95"/>
      <c r="O148" s="80"/>
      <c r="P148" s="79"/>
      <c r="Q148" s="80"/>
      <c r="R148" s="79"/>
      <c r="S148" s="80"/>
      <c r="T148" s="79"/>
      <c r="U148" s="96"/>
    </row>
    <row r="149" spans="1:21" ht="20.25" customHeight="1">
      <c r="A149" s="105" t="s">
        <v>126</v>
      </c>
      <c r="B149" s="74"/>
      <c r="C149" s="75"/>
      <c r="D149" s="76" t="s">
        <v>29</v>
      </c>
      <c r="E149" s="73"/>
      <c r="F149" s="76" t="s">
        <v>29</v>
      </c>
      <c r="G149" s="75"/>
      <c r="H149" s="76" t="s">
        <v>30</v>
      </c>
      <c r="I149" s="76">
        <f t="shared" si="10"/>
        <v>0</v>
      </c>
      <c r="J149" s="76">
        <f t="shared" si="11"/>
        <v>0</v>
      </c>
      <c r="K149" s="78">
        <f t="shared" si="12"/>
        <v>0</v>
      </c>
      <c r="L149" s="145"/>
      <c r="M149" s="146"/>
      <c r="N149" s="95"/>
      <c r="O149" s="80"/>
      <c r="P149" s="79"/>
      <c r="Q149" s="80"/>
      <c r="R149" s="79"/>
      <c r="S149" s="80"/>
      <c r="T149" s="79"/>
      <c r="U149" s="96"/>
    </row>
    <row r="150" spans="1:21" ht="20.25" customHeight="1">
      <c r="A150" s="105" t="s">
        <v>127</v>
      </c>
      <c r="B150" s="74"/>
      <c r="C150" s="75"/>
      <c r="D150" s="76" t="s">
        <v>29</v>
      </c>
      <c r="E150" s="73"/>
      <c r="F150" s="76" t="s">
        <v>29</v>
      </c>
      <c r="G150" s="75"/>
      <c r="H150" s="76" t="s">
        <v>30</v>
      </c>
      <c r="I150" s="76">
        <f t="shared" si="10"/>
        <v>0</v>
      </c>
      <c r="J150" s="76">
        <f t="shared" si="11"/>
        <v>0</v>
      </c>
      <c r="K150" s="78">
        <f t="shared" si="12"/>
        <v>0</v>
      </c>
      <c r="L150" s="145"/>
      <c r="M150" s="146"/>
      <c r="N150" s="95"/>
      <c r="O150" s="80"/>
      <c r="P150" s="79"/>
      <c r="Q150" s="80"/>
      <c r="R150" s="79"/>
      <c r="S150" s="80"/>
      <c r="T150" s="79"/>
      <c r="U150" s="96"/>
    </row>
    <row r="151" spans="1:21" ht="20.25" customHeight="1">
      <c r="A151" s="105" t="s">
        <v>128</v>
      </c>
      <c r="B151" s="74"/>
      <c r="C151" s="75"/>
      <c r="D151" s="76" t="s">
        <v>29</v>
      </c>
      <c r="E151" s="73"/>
      <c r="F151" s="76" t="s">
        <v>29</v>
      </c>
      <c r="G151" s="75"/>
      <c r="H151" s="76" t="s">
        <v>30</v>
      </c>
      <c r="I151" s="76">
        <f t="shared" si="10"/>
        <v>0</v>
      </c>
      <c r="J151" s="76">
        <f t="shared" si="11"/>
        <v>0</v>
      </c>
      <c r="K151" s="78">
        <f t="shared" si="12"/>
        <v>0</v>
      </c>
      <c r="L151" s="145"/>
      <c r="M151" s="146"/>
      <c r="N151" s="95"/>
      <c r="O151" s="80"/>
      <c r="P151" s="79"/>
      <c r="Q151" s="80"/>
      <c r="R151" s="79"/>
      <c r="S151" s="80"/>
      <c r="T151" s="79"/>
      <c r="U151" s="96"/>
    </row>
    <row r="152" spans="1:21" ht="20.25" customHeight="1">
      <c r="A152" s="105" t="s">
        <v>129</v>
      </c>
      <c r="B152" s="74"/>
      <c r="C152" s="75"/>
      <c r="D152" s="76" t="s">
        <v>29</v>
      </c>
      <c r="E152" s="73"/>
      <c r="F152" s="76" t="s">
        <v>29</v>
      </c>
      <c r="G152" s="75"/>
      <c r="H152" s="76" t="s">
        <v>30</v>
      </c>
      <c r="I152" s="76">
        <f t="shared" si="10"/>
        <v>0</v>
      </c>
      <c r="J152" s="76">
        <f t="shared" si="11"/>
        <v>0</v>
      </c>
      <c r="K152" s="78">
        <f t="shared" si="12"/>
        <v>0</v>
      </c>
      <c r="L152" s="145"/>
      <c r="M152" s="146"/>
      <c r="N152" s="95"/>
      <c r="O152" s="80"/>
      <c r="P152" s="79"/>
      <c r="Q152" s="80"/>
      <c r="R152" s="79"/>
      <c r="S152" s="80"/>
      <c r="T152" s="79"/>
      <c r="U152" s="96"/>
    </row>
    <row r="153" spans="1:21" ht="20.25" customHeight="1">
      <c r="A153" s="105" t="s">
        <v>130</v>
      </c>
      <c r="B153" s="74"/>
      <c r="C153" s="75"/>
      <c r="D153" s="76" t="s">
        <v>29</v>
      </c>
      <c r="E153" s="73"/>
      <c r="F153" s="76" t="s">
        <v>29</v>
      </c>
      <c r="G153" s="75"/>
      <c r="H153" s="76" t="s">
        <v>30</v>
      </c>
      <c r="I153" s="76">
        <f t="shared" si="10"/>
        <v>0</v>
      </c>
      <c r="J153" s="76">
        <f t="shared" si="11"/>
        <v>0</v>
      </c>
      <c r="K153" s="78">
        <f t="shared" si="12"/>
        <v>0</v>
      </c>
      <c r="L153" s="145"/>
      <c r="M153" s="146"/>
      <c r="N153" s="95"/>
      <c r="O153" s="80"/>
      <c r="P153" s="79"/>
      <c r="Q153" s="80"/>
      <c r="R153" s="79"/>
      <c r="S153" s="80"/>
      <c r="T153" s="79"/>
      <c r="U153" s="96"/>
    </row>
    <row r="154" spans="1:21" ht="20.25" customHeight="1">
      <c r="A154" s="105" t="s">
        <v>131</v>
      </c>
      <c r="B154" s="74"/>
      <c r="C154" s="75"/>
      <c r="D154" s="76" t="s">
        <v>29</v>
      </c>
      <c r="E154" s="73"/>
      <c r="F154" s="76" t="s">
        <v>29</v>
      </c>
      <c r="G154" s="75"/>
      <c r="H154" s="76" t="s">
        <v>30</v>
      </c>
      <c r="I154" s="76">
        <f t="shared" si="10"/>
        <v>0</v>
      </c>
      <c r="J154" s="76">
        <f t="shared" si="11"/>
        <v>0</v>
      </c>
      <c r="K154" s="78">
        <f t="shared" si="12"/>
        <v>0</v>
      </c>
      <c r="L154" s="145"/>
      <c r="M154" s="146"/>
      <c r="N154" s="95"/>
      <c r="O154" s="80"/>
      <c r="P154" s="79"/>
      <c r="Q154" s="80"/>
      <c r="R154" s="79"/>
      <c r="S154" s="80"/>
      <c r="T154" s="79"/>
      <c r="U154" s="96"/>
    </row>
    <row r="155" spans="1:21" ht="20.25" customHeight="1">
      <c r="A155" s="105" t="s">
        <v>133</v>
      </c>
      <c r="B155" s="74"/>
      <c r="C155" s="75"/>
      <c r="D155" s="76" t="s">
        <v>29</v>
      </c>
      <c r="E155" s="73"/>
      <c r="F155" s="76" t="s">
        <v>29</v>
      </c>
      <c r="G155" s="75"/>
      <c r="H155" s="76" t="s">
        <v>30</v>
      </c>
      <c r="I155" s="76">
        <f t="shared" si="10"/>
        <v>0</v>
      </c>
      <c r="J155" s="76">
        <f t="shared" si="11"/>
        <v>0</v>
      </c>
      <c r="K155" s="78">
        <f t="shared" si="12"/>
        <v>0</v>
      </c>
      <c r="L155" s="145"/>
      <c r="M155" s="146"/>
      <c r="N155" s="95"/>
      <c r="O155" s="80"/>
      <c r="P155" s="79"/>
      <c r="Q155" s="80"/>
      <c r="R155" s="79"/>
      <c r="S155" s="80"/>
      <c r="T155" s="79"/>
      <c r="U155" s="96"/>
    </row>
    <row r="156" spans="1:21" ht="20.25" customHeight="1">
      <c r="A156" s="105" t="s">
        <v>134</v>
      </c>
      <c r="B156" s="74"/>
      <c r="C156" s="75"/>
      <c r="D156" s="76" t="s">
        <v>29</v>
      </c>
      <c r="E156" s="73"/>
      <c r="F156" s="76" t="s">
        <v>29</v>
      </c>
      <c r="G156" s="75"/>
      <c r="H156" s="76" t="s">
        <v>30</v>
      </c>
      <c r="I156" s="76">
        <f t="shared" si="10"/>
        <v>0</v>
      </c>
      <c r="J156" s="76">
        <f t="shared" si="11"/>
        <v>0</v>
      </c>
      <c r="K156" s="78">
        <f t="shared" si="12"/>
        <v>0</v>
      </c>
      <c r="L156" s="145"/>
      <c r="M156" s="146"/>
      <c r="N156" s="95"/>
      <c r="O156" s="80"/>
      <c r="P156" s="79"/>
      <c r="Q156" s="80"/>
      <c r="R156" s="79"/>
      <c r="S156" s="80"/>
      <c r="T156" s="79"/>
      <c r="U156" s="96"/>
    </row>
    <row r="157" spans="1:21" ht="20.25" customHeight="1">
      <c r="A157" s="105" t="s">
        <v>135</v>
      </c>
      <c r="B157" s="74"/>
      <c r="C157" s="75"/>
      <c r="D157" s="76" t="s">
        <v>29</v>
      </c>
      <c r="E157" s="73"/>
      <c r="F157" s="76" t="s">
        <v>29</v>
      </c>
      <c r="G157" s="75"/>
      <c r="H157" s="76" t="s">
        <v>30</v>
      </c>
      <c r="I157" s="76">
        <f t="shared" si="10"/>
        <v>0</v>
      </c>
      <c r="J157" s="76">
        <f t="shared" si="11"/>
        <v>0</v>
      </c>
      <c r="K157" s="78">
        <f t="shared" si="12"/>
        <v>0</v>
      </c>
      <c r="L157" s="145"/>
      <c r="M157" s="146"/>
      <c r="N157" s="95"/>
      <c r="O157" s="80"/>
      <c r="P157" s="79"/>
      <c r="Q157" s="80"/>
      <c r="R157" s="79"/>
      <c r="S157" s="80"/>
      <c r="T157" s="79"/>
      <c r="U157" s="96"/>
    </row>
    <row r="158" spans="1:21" ht="20.25" customHeight="1">
      <c r="A158" s="105" t="s">
        <v>136</v>
      </c>
      <c r="B158" s="74"/>
      <c r="C158" s="75"/>
      <c r="D158" s="76" t="s">
        <v>29</v>
      </c>
      <c r="E158" s="73"/>
      <c r="F158" s="76" t="s">
        <v>29</v>
      </c>
      <c r="G158" s="75"/>
      <c r="H158" s="76" t="s">
        <v>30</v>
      </c>
      <c r="I158" s="76">
        <f t="shared" si="10"/>
        <v>0</v>
      </c>
      <c r="J158" s="76">
        <f t="shared" si="11"/>
        <v>0</v>
      </c>
      <c r="K158" s="78">
        <f t="shared" si="12"/>
        <v>0</v>
      </c>
      <c r="L158" s="145"/>
      <c r="M158" s="146"/>
      <c r="N158" s="95"/>
      <c r="O158" s="80"/>
      <c r="P158" s="79"/>
      <c r="Q158" s="80"/>
      <c r="R158" s="79"/>
      <c r="S158" s="80"/>
      <c r="T158" s="79"/>
      <c r="U158" s="96"/>
    </row>
    <row r="159" spans="1:21" ht="20.25" customHeight="1">
      <c r="A159" s="105" t="s">
        <v>137</v>
      </c>
      <c r="B159" s="74"/>
      <c r="C159" s="75"/>
      <c r="D159" s="76" t="s">
        <v>29</v>
      </c>
      <c r="E159" s="73"/>
      <c r="F159" s="76" t="s">
        <v>29</v>
      </c>
      <c r="G159" s="75"/>
      <c r="H159" s="76" t="s">
        <v>30</v>
      </c>
      <c r="I159" s="76">
        <f t="shared" si="10"/>
        <v>0</v>
      </c>
      <c r="J159" s="76">
        <f t="shared" si="11"/>
        <v>0</v>
      </c>
      <c r="K159" s="78">
        <f t="shared" si="12"/>
        <v>0</v>
      </c>
      <c r="L159" s="145"/>
      <c r="M159" s="146"/>
      <c r="N159" s="95"/>
      <c r="O159" s="80"/>
      <c r="P159" s="79"/>
      <c r="Q159" s="80"/>
      <c r="R159" s="79"/>
      <c r="S159" s="80"/>
      <c r="T159" s="79"/>
      <c r="U159" s="96"/>
    </row>
    <row r="160" spans="1:21" ht="20.25" customHeight="1">
      <c r="A160" s="105" t="s">
        <v>138</v>
      </c>
      <c r="B160" s="74"/>
      <c r="C160" s="75"/>
      <c r="D160" s="76" t="s">
        <v>29</v>
      </c>
      <c r="E160" s="73"/>
      <c r="F160" s="76" t="s">
        <v>29</v>
      </c>
      <c r="G160" s="75"/>
      <c r="H160" s="76" t="s">
        <v>30</v>
      </c>
      <c r="I160" s="76">
        <f t="shared" si="10"/>
        <v>0</v>
      </c>
      <c r="J160" s="76">
        <f t="shared" si="11"/>
        <v>0</v>
      </c>
      <c r="K160" s="78">
        <f t="shared" si="12"/>
        <v>0</v>
      </c>
      <c r="L160" s="145"/>
      <c r="M160" s="146"/>
      <c r="N160" s="95"/>
      <c r="O160" s="80"/>
      <c r="P160" s="79"/>
      <c r="Q160" s="80"/>
      <c r="R160" s="79"/>
      <c r="S160" s="80"/>
      <c r="T160" s="79"/>
      <c r="U160" s="96"/>
    </row>
    <row r="161" spans="1:21" ht="20.25" customHeight="1">
      <c r="A161" s="105" t="s">
        <v>139</v>
      </c>
      <c r="B161" s="74"/>
      <c r="C161" s="75"/>
      <c r="D161" s="76" t="s">
        <v>29</v>
      </c>
      <c r="E161" s="73"/>
      <c r="F161" s="76" t="s">
        <v>29</v>
      </c>
      <c r="G161" s="75"/>
      <c r="H161" s="76" t="s">
        <v>30</v>
      </c>
      <c r="I161" s="76">
        <f t="shared" si="10"/>
        <v>0</v>
      </c>
      <c r="J161" s="76">
        <f t="shared" si="11"/>
        <v>0</v>
      </c>
      <c r="K161" s="78">
        <f t="shared" si="12"/>
        <v>0</v>
      </c>
      <c r="L161" s="145"/>
      <c r="M161" s="146"/>
      <c r="N161" s="95"/>
      <c r="O161" s="80"/>
      <c r="P161" s="79"/>
      <c r="Q161" s="80"/>
      <c r="R161" s="79"/>
      <c r="S161" s="80"/>
      <c r="T161" s="79"/>
      <c r="U161" s="96"/>
    </row>
    <row r="162" spans="1:21" ht="20.25" customHeight="1">
      <c r="A162" s="105" t="s">
        <v>140</v>
      </c>
      <c r="B162" s="74"/>
      <c r="C162" s="75"/>
      <c r="D162" s="76" t="s">
        <v>29</v>
      </c>
      <c r="E162" s="73"/>
      <c r="F162" s="76" t="s">
        <v>29</v>
      </c>
      <c r="G162" s="75"/>
      <c r="H162" s="76" t="s">
        <v>30</v>
      </c>
      <c r="I162" s="76">
        <f t="shared" si="10"/>
        <v>0</v>
      </c>
      <c r="J162" s="76">
        <f t="shared" si="11"/>
        <v>0</v>
      </c>
      <c r="K162" s="78">
        <f t="shared" si="12"/>
        <v>0</v>
      </c>
      <c r="L162" s="145"/>
      <c r="M162" s="146"/>
      <c r="N162" s="95"/>
      <c r="O162" s="80"/>
      <c r="P162" s="79"/>
      <c r="Q162" s="80"/>
      <c r="R162" s="79"/>
      <c r="S162" s="80"/>
      <c r="T162" s="79"/>
      <c r="U162" s="96"/>
    </row>
    <row r="163" spans="1:21" ht="20.25" customHeight="1">
      <c r="A163" s="105" t="s">
        <v>141</v>
      </c>
      <c r="B163" s="74"/>
      <c r="C163" s="75"/>
      <c r="D163" s="76" t="s">
        <v>29</v>
      </c>
      <c r="E163" s="73"/>
      <c r="F163" s="76" t="s">
        <v>29</v>
      </c>
      <c r="G163" s="75"/>
      <c r="H163" s="76" t="s">
        <v>30</v>
      </c>
      <c r="I163" s="76">
        <f t="shared" si="10"/>
        <v>0</v>
      </c>
      <c r="J163" s="76">
        <f t="shared" si="11"/>
        <v>0</v>
      </c>
      <c r="K163" s="78">
        <f t="shared" si="12"/>
        <v>0</v>
      </c>
      <c r="L163" s="145"/>
      <c r="M163" s="146"/>
      <c r="N163" s="95"/>
      <c r="O163" s="80"/>
      <c r="P163" s="79"/>
      <c r="Q163" s="80"/>
      <c r="R163" s="79"/>
      <c r="S163" s="80"/>
      <c r="T163" s="79"/>
      <c r="U163" s="96"/>
    </row>
    <row r="164" spans="1:21" ht="20.25" customHeight="1">
      <c r="A164" s="105" t="s">
        <v>142</v>
      </c>
      <c r="B164" s="74"/>
      <c r="C164" s="75"/>
      <c r="D164" s="76" t="s">
        <v>29</v>
      </c>
      <c r="E164" s="73"/>
      <c r="F164" s="76" t="s">
        <v>29</v>
      </c>
      <c r="G164" s="75"/>
      <c r="H164" s="76" t="s">
        <v>30</v>
      </c>
      <c r="I164" s="76">
        <f t="shared" si="10"/>
        <v>0</v>
      </c>
      <c r="J164" s="76">
        <f t="shared" si="11"/>
        <v>0</v>
      </c>
      <c r="K164" s="78">
        <f t="shared" si="12"/>
        <v>0</v>
      </c>
      <c r="L164" s="145"/>
      <c r="M164" s="146"/>
      <c r="N164" s="95"/>
      <c r="O164" s="80"/>
      <c r="P164" s="79"/>
      <c r="Q164" s="80"/>
      <c r="R164" s="79"/>
      <c r="S164" s="80"/>
      <c r="T164" s="79"/>
      <c r="U164" s="96"/>
    </row>
    <row r="165" spans="1:21" ht="20.25" customHeight="1">
      <c r="A165" s="105" t="s">
        <v>143</v>
      </c>
      <c r="B165" s="74"/>
      <c r="C165" s="75"/>
      <c r="D165" s="76" t="s">
        <v>29</v>
      </c>
      <c r="E165" s="73"/>
      <c r="F165" s="76" t="s">
        <v>29</v>
      </c>
      <c r="G165" s="75"/>
      <c r="H165" s="76" t="s">
        <v>30</v>
      </c>
      <c r="I165" s="76">
        <f t="shared" si="10"/>
        <v>0</v>
      </c>
      <c r="J165" s="76">
        <f t="shared" si="11"/>
        <v>0</v>
      </c>
      <c r="K165" s="78">
        <f t="shared" si="12"/>
        <v>0</v>
      </c>
      <c r="L165" s="145"/>
      <c r="M165" s="146"/>
      <c r="N165" s="95"/>
      <c r="O165" s="80"/>
      <c r="P165" s="79"/>
      <c r="Q165" s="80"/>
      <c r="R165" s="79"/>
      <c r="S165" s="80"/>
      <c r="T165" s="79"/>
      <c r="U165" s="96"/>
    </row>
    <row r="166" spans="1:21" ht="20.25" customHeight="1">
      <c r="A166" s="105" t="s">
        <v>144</v>
      </c>
      <c r="B166" s="74"/>
      <c r="C166" s="75"/>
      <c r="D166" s="76" t="s">
        <v>29</v>
      </c>
      <c r="E166" s="73"/>
      <c r="F166" s="76" t="s">
        <v>29</v>
      </c>
      <c r="G166" s="75"/>
      <c r="H166" s="76" t="s">
        <v>30</v>
      </c>
      <c r="I166" s="76">
        <f t="shared" si="10"/>
        <v>0</v>
      </c>
      <c r="J166" s="76">
        <f t="shared" si="11"/>
        <v>0</v>
      </c>
      <c r="K166" s="78">
        <f t="shared" si="12"/>
        <v>0</v>
      </c>
      <c r="L166" s="145"/>
      <c r="M166" s="146"/>
      <c r="N166" s="95"/>
      <c r="O166" s="80"/>
      <c r="P166" s="79"/>
      <c r="Q166" s="80"/>
      <c r="R166" s="79"/>
      <c r="S166" s="80"/>
      <c r="T166" s="79"/>
      <c r="U166" s="96"/>
    </row>
    <row r="167" spans="1:21" ht="20.25" customHeight="1">
      <c r="A167" s="105" t="s">
        <v>145</v>
      </c>
      <c r="B167" s="74"/>
      <c r="C167" s="75"/>
      <c r="D167" s="76" t="s">
        <v>29</v>
      </c>
      <c r="E167" s="73"/>
      <c r="F167" s="76" t="s">
        <v>29</v>
      </c>
      <c r="G167" s="75"/>
      <c r="H167" s="76" t="s">
        <v>30</v>
      </c>
      <c r="I167" s="76">
        <f t="shared" si="10"/>
        <v>0</v>
      </c>
      <c r="J167" s="76">
        <f t="shared" si="11"/>
        <v>0</v>
      </c>
      <c r="K167" s="78">
        <f t="shared" si="12"/>
        <v>0</v>
      </c>
      <c r="L167" s="145"/>
      <c r="M167" s="146"/>
      <c r="N167" s="95"/>
      <c r="O167" s="80"/>
      <c r="P167" s="79"/>
      <c r="Q167" s="80"/>
      <c r="R167" s="79"/>
      <c r="S167" s="80"/>
      <c r="T167" s="79"/>
      <c r="U167" s="96"/>
    </row>
    <row r="168" spans="1:21" ht="20.25" customHeight="1">
      <c r="A168" s="105" t="s">
        <v>146</v>
      </c>
      <c r="B168" s="74"/>
      <c r="C168" s="75"/>
      <c r="D168" s="76" t="s">
        <v>29</v>
      </c>
      <c r="E168" s="73"/>
      <c r="F168" s="76" t="s">
        <v>29</v>
      </c>
      <c r="G168" s="75"/>
      <c r="H168" s="76" t="s">
        <v>30</v>
      </c>
      <c r="I168" s="76">
        <f t="shared" si="10"/>
        <v>0</v>
      </c>
      <c r="J168" s="76">
        <f t="shared" si="11"/>
        <v>0</v>
      </c>
      <c r="K168" s="78">
        <f t="shared" si="12"/>
        <v>0</v>
      </c>
      <c r="L168" s="145"/>
      <c r="M168" s="146"/>
      <c r="N168" s="95"/>
      <c r="O168" s="80"/>
      <c r="P168" s="79"/>
      <c r="Q168" s="80"/>
      <c r="R168" s="79"/>
      <c r="S168" s="80"/>
      <c r="T168" s="79"/>
      <c r="U168" s="96"/>
    </row>
    <row r="169" spans="1:21" ht="20.25" customHeight="1">
      <c r="A169" s="105" t="s">
        <v>147</v>
      </c>
      <c r="B169" s="74"/>
      <c r="C169" s="75"/>
      <c r="D169" s="76" t="s">
        <v>29</v>
      </c>
      <c r="E169" s="73"/>
      <c r="F169" s="76" t="s">
        <v>29</v>
      </c>
      <c r="G169" s="75"/>
      <c r="H169" s="76" t="s">
        <v>30</v>
      </c>
      <c r="I169" s="76">
        <f t="shared" si="10"/>
        <v>0</v>
      </c>
      <c r="J169" s="76">
        <f t="shared" si="11"/>
        <v>0</v>
      </c>
      <c r="K169" s="78">
        <f t="shared" si="12"/>
        <v>0</v>
      </c>
      <c r="L169" s="145"/>
      <c r="M169" s="146"/>
      <c r="N169" s="95"/>
      <c r="O169" s="80"/>
      <c r="P169" s="79"/>
      <c r="Q169" s="80"/>
      <c r="R169" s="79"/>
      <c r="S169" s="80"/>
      <c r="T169" s="79"/>
      <c r="U169" s="96"/>
    </row>
    <row r="170" spans="1:21" ht="20.25" customHeight="1">
      <c r="A170" s="105" t="s">
        <v>148</v>
      </c>
      <c r="B170" s="74"/>
      <c r="C170" s="75"/>
      <c r="D170" s="76" t="s">
        <v>29</v>
      </c>
      <c r="E170" s="73"/>
      <c r="F170" s="76" t="s">
        <v>29</v>
      </c>
      <c r="G170" s="75"/>
      <c r="H170" s="76" t="s">
        <v>30</v>
      </c>
      <c r="I170" s="76">
        <f t="shared" si="10"/>
        <v>0</v>
      </c>
      <c r="J170" s="76">
        <f t="shared" si="11"/>
        <v>0</v>
      </c>
      <c r="K170" s="78">
        <f t="shared" si="12"/>
        <v>0</v>
      </c>
      <c r="L170" s="145"/>
      <c r="M170" s="146"/>
      <c r="N170" s="95"/>
      <c r="O170" s="80"/>
      <c r="P170" s="79"/>
      <c r="Q170" s="80"/>
      <c r="R170" s="79"/>
      <c r="S170" s="80"/>
      <c r="T170" s="79"/>
      <c r="U170" s="96"/>
    </row>
    <row r="171" spans="1:21" ht="20.25" customHeight="1">
      <c r="A171" s="105" t="s">
        <v>149</v>
      </c>
      <c r="B171" s="74"/>
      <c r="C171" s="75"/>
      <c r="D171" s="76" t="s">
        <v>29</v>
      </c>
      <c r="E171" s="73"/>
      <c r="F171" s="76" t="s">
        <v>29</v>
      </c>
      <c r="G171" s="75"/>
      <c r="H171" s="76" t="s">
        <v>30</v>
      </c>
      <c r="I171" s="76">
        <f t="shared" si="10"/>
        <v>0</v>
      </c>
      <c r="J171" s="76">
        <f t="shared" si="11"/>
        <v>0</v>
      </c>
      <c r="K171" s="78">
        <f t="shared" si="12"/>
        <v>0</v>
      </c>
      <c r="L171" s="145"/>
      <c r="M171" s="146"/>
      <c r="N171" s="95"/>
      <c r="O171" s="80"/>
      <c r="P171" s="79"/>
      <c r="Q171" s="80"/>
      <c r="R171" s="79"/>
      <c r="S171" s="80"/>
      <c r="T171" s="79"/>
      <c r="U171" s="96"/>
    </row>
    <row r="172" spans="1:21" ht="20.25" customHeight="1">
      <c r="A172" s="105" t="s">
        <v>150</v>
      </c>
      <c r="B172" s="74"/>
      <c r="C172" s="75"/>
      <c r="D172" s="76" t="s">
        <v>29</v>
      </c>
      <c r="E172" s="73"/>
      <c r="F172" s="76" t="s">
        <v>29</v>
      </c>
      <c r="G172" s="75"/>
      <c r="H172" s="76" t="s">
        <v>30</v>
      </c>
      <c r="I172" s="76">
        <f t="shared" si="10"/>
        <v>0</v>
      </c>
      <c r="J172" s="76">
        <f t="shared" si="11"/>
        <v>0</v>
      </c>
      <c r="K172" s="78">
        <f t="shared" si="12"/>
        <v>0</v>
      </c>
      <c r="L172" s="145"/>
      <c r="M172" s="146"/>
      <c r="N172" s="95"/>
      <c r="O172" s="80"/>
      <c r="P172" s="79"/>
      <c r="Q172" s="80"/>
      <c r="R172" s="79"/>
      <c r="S172" s="80"/>
      <c r="T172" s="79"/>
      <c r="U172" s="96"/>
    </row>
    <row r="173" spans="1:21" ht="20.25" customHeight="1">
      <c r="A173" s="105" t="s">
        <v>151</v>
      </c>
      <c r="B173" s="74"/>
      <c r="C173" s="75"/>
      <c r="D173" s="76" t="s">
        <v>29</v>
      </c>
      <c r="E173" s="73"/>
      <c r="F173" s="76" t="s">
        <v>29</v>
      </c>
      <c r="G173" s="75"/>
      <c r="H173" s="76" t="s">
        <v>30</v>
      </c>
      <c r="I173" s="76">
        <f t="shared" si="10"/>
        <v>0</v>
      </c>
      <c r="J173" s="76">
        <f t="shared" si="11"/>
        <v>0</v>
      </c>
      <c r="K173" s="78">
        <f t="shared" si="12"/>
        <v>0</v>
      </c>
      <c r="L173" s="145"/>
      <c r="M173" s="146"/>
      <c r="N173" s="95"/>
      <c r="O173" s="80"/>
      <c r="P173" s="79"/>
      <c r="Q173" s="80"/>
      <c r="R173" s="79"/>
      <c r="S173" s="80"/>
      <c r="T173" s="79"/>
      <c r="U173" s="96"/>
    </row>
    <row r="174" spans="1:21" ht="20.25" customHeight="1">
      <c r="A174" s="105" t="s">
        <v>152</v>
      </c>
      <c r="B174" s="74"/>
      <c r="C174" s="75"/>
      <c r="D174" s="76" t="s">
        <v>29</v>
      </c>
      <c r="E174" s="73"/>
      <c r="F174" s="76" t="s">
        <v>29</v>
      </c>
      <c r="G174" s="75"/>
      <c r="H174" s="76" t="s">
        <v>30</v>
      </c>
      <c r="I174" s="76">
        <f t="shared" si="10"/>
        <v>0</v>
      </c>
      <c r="J174" s="76">
        <f t="shared" si="11"/>
        <v>0</v>
      </c>
      <c r="K174" s="78">
        <f t="shared" si="12"/>
        <v>0</v>
      </c>
      <c r="L174" s="145"/>
      <c r="M174" s="146"/>
      <c r="N174" s="95"/>
      <c r="O174" s="80"/>
      <c r="P174" s="79"/>
      <c r="Q174" s="80"/>
      <c r="R174" s="79"/>
      <c r="S174" s="80"/>
      <c r="T174" s="79"/>
      <c r="U174" s="96"/>
    </row>
    <row r="175" spans="1:21" ht="20.25" customHeight="1">
      <c r="A175" s="105" t="s">
        <v>153</v>
      </c>
      <c r="B175" s="74"/>
      <c r="C175" s="75"/>
      <c r="D175" s="76" t="s">
        <v>29</v>
      </c>
      <c r="E175" s="73"/>
      <c r="F175" s="76" t="s">
        <v>29</v>
      </c>
      <c r="G175" s="75"/>
      <c r="H175" s="76" t="s">
        <v>30</v>
      </c>
      <c r="I175" s="76">
        <f t="shared" si="10"/>
        <v>0</v>
      </c>
      <c r="J175" s="76">
        <f t="shared" si="11"/>
        <v>0</v>
      </c>
      <c r="K175" s="78">
        <f t="shared" si="12"/>
        <v>0</v>
      </c>
      <c r="L175" s="145"/>
      <c r="M175" s="146"/>
      <c r="N175" s="95"/>
      <c r="O175" s="80"/>
      <c r="P175" s="79"/>
      <c r="Q175" s="80"/>
      <c r="R175" s="79"/>
      <c r="S175" s="80"/>
      <c r="T175" s="79"/>
      <c r="U175" s="96"/>
    </row>
    <row r="176" spans="1:21" ht="20.25" customHeight="1">
      <c r="A176" s="105" t="s">
        <v>154</v>
      </c>
      <c r="B176" s="74"/>
      <c r="C176" s="75"/>
      <c r="D176" s="76" t="s">
        <v>29</v>
      </c>
      <c r="E176" s="73"/>
      <c r="F176" s="76" t="s">
        <v>29</v>
      </c>
      <c r="G176" s="75"/>
      <c r="H176" s="76" t="s">
        <v>30</v>
      </c>
      <c r="I176" s="76">
        <f t="shared" si="10"/>
        <v>0</v>
      </c>
      <c r="J176" s="76">
        <f t="shared" si="11"/>
        <v>0</v>
      </c>
      <c r="K176" s="78">
        <f t="shared" si="12"/>
        <v>0</v>
      </c>
      <c r="L176" s="145"/>
      <c r="M176" s="146"/>
      <c r="N176" s="95"/>
      <c r="O176" s="80"/>
      <c r="P176" s="79"/>
      <c r="Q176" s="80"/>
      <c r="R176" s="79"/>
      <c r="S176" s="80"/>
      <c r="T176" s="79"/>
      <c r="U176" s="96"/>
    </row>
    <row r="177" spans="1:21" ht="20.25" customHeight="1">
      <c r="A177" s="105" t="s">
        <v>155</v>
      </c>
      <c r="B177" s="74"/>
      <c r="C177" s="75"/>
      <c r="D177" s="76" t="s">
        <v>29</v>
      </c>
      <c r="E177" s="73"/>
      <c r="F177" s="76" t="s">
        <v>29</v>
      </c>
      <c r="G177" s="75"/>
      <c r="H177" s="76" t="s">
        <v>30</v>
      </c>
      <c r="I177" s="76">
        <f t="shared" si="10"/>
        <v>0</v>
      </c>
      <c r="J177" s="76">
        <f t="shared" si="11"/>
        <v>0</v>
      </c>
      <c r="K177" s="78">
        <f t="shared" si="12"/>
        <v>0</v>
      </c>
      <c r="L177" s="145"/>
      <c r="M177" s="146"/>
      <c r="N177" s="95"/>
      <c r="O177" s="80"/>
      <c r="P177" s="79"/>
      <c r="Q177" s="80"/>
      <c r="R177" s="79"/>
      <c r="S177" s="80"/>
      <c r="T177" s="79"/>
      <c r="U177" s="96"/>
    </row>
    <row r="178" spans="1:21" ht="20.25" customHeight="1">
      <c r="A178" s="105" t="s">
        <v>156</v>
      </c>
      <c r="B178" s="74"/>
      <c r="C178" s="75"/>
      <c r="D178" s="76" t="s">
        <v>29</v>
      </c>
      <c r="E178" s="73"/>
      <c r="F178" s="76" t="s">
        <v>29</v>
      </c>
      <c r="G178" s="75"/>
      <c r="H178" s="76" t="s">
        <v>30</v>
      </c>
      <c r="I178" s="76">
        <f t="shared" si="10"/>
        <v>0</v>
      </c>
      <c r="J178" s="76">
        <f t="shared" si="11"/>
        <v>0</v>
      </c>
      <c r="K178" s="78">
        <f t="shared" si="12"/>
        <v>0</v>
      </c>
      <c r="L178" s="145"/>
      <c r="M178" s="146"/>
      <c r="N178" s="95"/>
      <c r="O178" s="80"/>
      <c r="P178" s="79"/>
      <c r="Q178" s="80"/>
      <c r="R178" s="79"/>
      <c r="S178" s="80"/>
      <c r="T178" s="79"/>
      <c r="U178" s="96"/>
    </row>
    <row r="179" spans="1:21" ht="20.25" customHeight="1">
      <c r="A179" s="105" t="s">
        <v>157</v>
      </c>
      <c r="B179" s="74"/>
      <c r="C179" s="75"/>
      <c r="D179" s="76" t="s">
        <v>29</v>
      </c>
      <c r="E179" s="73"/>
      <c r="F179" s="76" t="s">
        <v>29</v>
      </c>
      <c r="G179" s="75"/>
      <c r="H179" s="76" t="s">
        <v>30</v>
      </c>
      <c r="I179" s="76">
        <f t="shared" si="10"/>
        <v>0</v>
      </c>
      <c r="J179" s="76">
        <f t="shared" si="11"/>
        <v>0</v>
      </c>
      <c r="K179" s="78">
        <f t="shared" si="12"/>
        <v>0</v>
      </c>
      <c r="L179" s="145"/>
      <c r="M179" s="146"/>
      <c r="N179" s="95"/>
      <c r="O179" s="80"/>
      <c r="P179" s="79"/>
      <c r="Q179" s="80"/>
      <c r="R179" s="79"/>
      <c r="S179" s="80"/>
      <c r="T179" s="79"/>
      <c r="U179" s="96"/>
    </row>
    <row r="180" spans="1:21" ht="20.25" customHeight="1">
      <c r="A180" s="105" t="s">
        <v>158</v>
      </c>
      <c r="B180" s="74"/>
      <c r="C180" s="75"/>
      <c r="D180" s="76" t="s">
        <v>29</v>
      </c>
      <c r="E180" s="73"/>
      <c r="F180" s="76" t="s">
        <v>29</v>
      </c>
      <c r="G180" s="75"/>
      <c r="H180" s="76" t="s">
        <v>30</v>
      </c>
      <c r="I180" s="76">
        <f t="shared" si="10"/>
        <v>0</v>
      </c>
      <c r="J180" s="76">
        <f t="shared" si="11"/>
        <v>0</v>
      </c>
      <c r="K180" s="78">
        <f t="shared" si="12"/>
        <v>0</v>
      </c>
      <c r="L180" s="145"/>
      <c r="M180" s="146"/>
      <c r="N180" s="95"/>
      <c r="O180" s="80"/>
      <c r="P180" s="79"/>
      <c r="Q180" s="80"/>
      <c r="R180" s="79"/>
      <c r="S180" s="80"/>
      <c r="T180" s="79"/>
      <c r="U180" s="96"/>
    </row>
    <row r="181" spans="1:21" ht="20.25" customHeight="1">
      <c r="A181" s="105" t="s">
        <v>159</v>
      </c>
      <c r="B181" s="74"/>
      <c r="C181" s="75"/>
      <c r="D181" s="76" t="s">
        <v>29</v>
      </c>
      <c r="E181" s="73"/>
      <c r="F181" s="76" t="s">
        <v>29</v>
      </c>
      <c r="G181" s="75"/>
      <c r="H181" s="76" t="s">
        <v>30</v>
      </c>
      <c r="I181" s="76">
        <f t="shared" si="10"/>
        <v>0</v>
      </c>
      <c r="J181" s="76">
        <f t="shared" si="11"/>
        <v>0</v>
      </c>
      <c r="K181" s="78">
        <f t="shared" si="12"/>
        <v>0</v>
      </c>
      <c r="L181" s="145"/>
      <c r="M181" s="146"/>
      <c r="N181" s="95"/>
      <c r="O181" s="80"/>
      <c r="P181" s="79"/>
      <c r="Q181" s="80"/>
      <c r="R181" s="79"/>
      <c r="S181" s="80"/>
      <c r="T181" s="79"/>
      <c r="U181" s="96"/>
    </row>
    <row r="182" spans="1:21" ht="20.25" customHeight="1">
      <c r="A182" s="105" t="s">
        <v>160</v>
      </c>
      <c r="B182" s="74"/>
      <c r="C182" s="75"/>
      <c r="D182" s="76" t="s">
        <v>29</v>
      </c>
      <c r="E182" s="73"/>
      <c r="F182" s="76" t="s">
        <v>29</v>
      </c>
      <c r="G182" s="75"/>
      <c r="H182" s="76" t="s">
        <v>30</v>
      </c>
      <c r="I182" s="76">
        <f t="shared" si="10"/>
        <v>0</v>
      </c>
      <c r="J182" s="76">
        <f t="shared" si="11"/>
        <v>0</v>
      </c>
      <c r="K182" s="78">
        <f t="shared" si="12"/>
        <v>0</v>
      </c>
      <c r="L182" s="145"/>
      <c r="M182" s="146"/>
      <c r="N182" s="95"/>
      <c r="O182" s="80"/>
      <c r="P182" s="79"/>
      <c r="Q182" s="80"/>
      <c r="R182" s="79"/>
      <c r="S182" s="80"/>
      <c r="T182" s="79"/>
      <c r="U182" s="96"/>
    </row>
    <row r="183" spans="1:21" ht="20.25" customHeight="1">
      <c r="A183" s="105" t="s">
        <v>161</v>
      </c>
      <c r="B183" s="74"/>
      <c r="C183" s="75"/>
      <c r="D183" s="76" t="s">
        <v>29</v>
      </c>
      <c r="E183" s="73"/>
      <c r="F183" s="76" t="s">
        <v>29</v>
      </c>
      <c r="G183" s="75"/>
      <c r="H183" s="76" t="s">
        <v>30</v>
      </c>
      <c r="I183" s="76">
        <f t="shared" si="10"/>
        <v>0</v>
      </c>
      <c r="J183" s="76">
        <f t="shared" si="11"/>
        <v>0</v>
      </c>
      <c r="K183" s="78">
        <f t="shared" si="12"/>
        <v>0</v>
      </c>
      <c r="L183" s="145"/>
      <c r="M183" s="146"/>
      <c r="N183" s="95"/>
      <c r="O183" s="80"/>
      <c r="P183" s="79"/>
      <c r="Q183" s="80"/>
      <c r="R183" s="79"/>
      <c r="S183" s="80"/>
      <c r="T183" s="79"/>
      <c r="U183" s="96"/>
    </row>
    <row r="184" spans="1:21" ht="20.25" customHeight="1">
      <c r="A184" s="105" t="s">
        <v>162</v>
      </c>
      <c r="B184" s="74"/>
      <c r="C184" s="75"/>
      <c r="D184" s="76" t="s">
        <v>29</v>
      </c>
      <c r="E184" s="73"/>
      <c r="F184" s="76" t="s">
        <v>29</v>
      </c>
      <c r="G184" s="75"/>
      <c r="H184" s="76" t="s">
        <v>30</v>
      </c>
      <c r="I184" s="76">
        <f t="shared" si="10"/>
        <v>0</v>
      </c>
      <c r="J184" s="76">
        <f t="shared" si="11"/>
        <v>0</v>
      </c>
      <c r="K184" s="78">
        <f t="shared" si="12"/>
        <v>0</v>
      </c>
      <c r="L184" s="145"/>
      <c r="M184" s="146"/>
      <c r="N184" s="95"/>
      <c r="O184" s="80"/>
      <c r="P184" s="79"/>
      <c r="Q184" s="80"/>
      <c r="R184" s="79"/>
      <c r="S184" s="80"/>
      <c r="T184" s="79"/>
      <c r="U184" s="96"/>
    </row>
    <row r="185" spans="1:21" ht="20.25" customHeight="1">
      <c r="A185" s="105" t="s">
        <v>163</v>
      </c>
      <c r="B185" s="74"/>
      <c r="C185" s="75"/>
      <c r="D185" s="76" t="s">
        <v>29</v>
      </c>
      <c r="E185" s="73"/>
      <c r="F185" s="76" t="s">
        <v>29</v>
      </c>
      <c r="G185" s="75"/>
      <c r="H185" s="76" t="s">
        <v>30</v>
      </c>
      <c r="I185" s="76">
        <f t="shared" si="10"/>
        <v>0</v>
      </c>
      <c r="J185" s="76">
        <f t="shared" si="11"/>
        <v>0</v>
      </c>
      <c r="K185" s="78">
        <f t="shared" si="12"/>
        <v>0</v>
      </c>
      <c r="L185" s="145"/>
      <c r="M185" s="146"/>
      <c r="N185" s="95"/>
      <c r="O185" s="80"/>
      <c r="P185" s="79"/>
      <c r="Q185" s="80"/>
      <c r="R185" s="79"/>
      <c r="S185" s="80"/>
      <c r="T185" s="79"/>
      <c r="U185" s="96"/>
    </row>
    <row r="186" spans="1:21" ht="20.25" customHeight="1">
      <c r="A186" s="105" t="s">
        <v>164</v>
      </c>
      <c r="B186" s="74"/>
      <c r="C186" s="75"/>
      <c r="D186" s="76" t="s">
        <v>29</v>
      </c>
      <c r="E186" s="73"/>
      <c r="F186" s="76" t="s">
        <v>29</v>
      </c>
      <c r="G186" s="75"/>
      <c r="H186" s="76" t="s">
        <v>30</v>
      </c>
      <c r="I186" s="76">
        <f t="shared" si="10"/>
        <v>0</v>
      </c>
      <c r="J186" s="76">
        <f t="shared" si="11"/>
        <v>0</v>
      </c>
      <c r="K186" s="78">
        <f t="shared" si="12"/>
        <v>0</v>
      </c>
      <c r="L186" s="145"/>
      <c r="M186" s="146"/>
      <c r="N186" s="95"/>
      <c r="O186" s="80"/>
      <c r="P186" s="79"/>
      <c r="Q186" s="80"/>
      <c r="R186" s="79"/>
      <c r="S186" s="80"/>
      <c r="T186" s="79"/>
      <c r="U186" s="96"/>
    </row>
    <row r="187" spans="1:21" ht="20.25" customHeight="1">
      <c r="A187" s="105" t="s">
        <v>165</v>
      </c>
      <c r="B187" s="74"/>
      <c r="C187" s="75"/>
      <c r="D187" s="76" t="s">
        <v>29</v>
      </c>
      <c r="E187" s="73"/>
      <c r="F187" s="76" t="s">
        <v>29</v>
      </c>
      <c r="G187" s="75"/>
      <c r="H187" s="76" t="s">
        <v>30</v>
      </c>
      <c r="I187" s="76">
        <f t="shared" si="10"/>
        <v>0</v>
      </c>
      <c r="J187" s="76">
        <f t="shared" si="11"/>
        <v>0</v>
      </c>
      <c r="K187" s="78">
        <f t="shared" si="12"/>
        <v>0</v>
      </c>
      <c r="L187" s="145"/>
      <c r="M187" s="146"/>
      <c r="N187" s="95"/>
      <c r="O187" s="80"/>
      <c r="P187" s="79"/>
      <c r="Q187" s="80"/>
      <c r="R187" s="79"/>
      <c r="S187" s="80"/>
      <c r="T187" s="79"/>
      <c r="U187" s="96"/>
    </row>
    <row r="188" spans="1:21" ht="20.25" customHeight="1">
      <c r="A188" s="105" t="s">
        <v>166</v>
      </c>
      <c r="B188" s="74"/>
      <c r="C188" s="75"/>
      <c r="D188" s="76" t="s">
        <v>29</v>
      </c>
      <c r="E188" s="73"/>
      <c r="F188" s="76" t="s">
        <v>29</v>
      </c>
      <c r="G188" s="75"/>
      <c r="H188" s="76" t="s">
        <v>30</v>
      </c>
      <c r="I188" s="76">
        <f t="shared" si="10"/>
        <v>0</v>
      </c>
      <c r="J188" s="76">
        <f t="shared" si="11"/>
        <v>0</v>
      </c>
      <c r="K188" s="78">
        <f t="shared" si="12"/>
        <v>0</v>
      </c>
      <c r="L188" s="145"/>
      <c r="M188" s="146"/>
      <c r="N188" s="95"/>
      <c r="O188" s="80"/>
      <c r="P188" s="79"/>
      <c r="Q188" s="80"/>
      <c r="R188" s="79"/>
      <c r="S188" s="80"/>
      <c r="T188" s="79"/>
      <c r="U188" s="96"/>
    </row>
    <row r="189" spans="1:21" ht="20.25" customHeight="1">
      <c r="A189" s="105" t="s">
        <v>167</v>
      </c>
      <c r="B189" s="74"/>
      <c r="C189" s="75"/>
      <c r="D189" s="76" t="s">
        <v>29</v>
      </c>
      <c r="E189" s="73"/>
      <c r="F189" s="76" t="s">
        <v>29</v>
      </c>
      <c r="G189" s="75"/>
      <c r="H189" s="76" t="s">
        <v>30</v>
      </c>
      <c r="I189" s="76">
        <f t="shared" si="10"/>
        <v>0</v>
      </c>
      <c r="J189" s="76">
        <f t="shared" si="11"/>
        <v>0</v>
      </c>
      <c r="K189" s="78">
        <f t="shared" si="12"/>
        <v>0</v>
      </c>
      <c r="L189" s="145"/>
      <c r="M189" s="146"/>
      <c r="N189" s="95"/>
      <c r="O189" s="80"/>
      <c r="P189" s="79"/>
      <c r="Q189" s="80"/>
      <c r="R189" s="79"/>
      <c r="S189" s="80"/>
      <c r="T189" s="79"/>
      <c r="U189" s="96"/>
    </row>
    <row r="190" spans="1:21" ht="20.25" customHeight="1">
      <c r="A190" s="105" t="s">
        <v>168</v>
      </c>
      <c r="B190" s="74"/>
      <c r="C190" s="75"/>
      <c r="D190" s="76" t="s">
        <v>29</v>
      </c>
      <c r="E190" s="73"/>
      <c r="F190" s="76" t="s">
        <v>29</v>
      </c>
      <c r="G190" s="75"/>
      <c r="H190" s="76" t="s">
        <v>30</v>
      </c>
      <c r="I190" s="76">
        <f t="shared" si="10"/>
        <v>0</v>
      </c>
      <c r="J190" s="76">
        <f t="shared" si="11"/>
        <v>0</v>
      </c>
      <c r="K190" s="78">
        <f t="shared" si="12"/>
        <v>0</v>
      </c>
      <c r="L190" s="145"/>
      <c r="M190" s="146"/>
      <c r="N190" s="95"/>
      <c r="O190" s="80"/>
      <c r="P190" s="79"/>
      <c r="Q190" s="80"/>
      <c r="R190" s="79"/>
      <c r="S190" s="80"/>
      <c r="T190" s="79"/>
      <c r="U190" s="96"/>
    </row>
    <row r="191" spans="1:21" ht="20.25" customHeight="1">
      <c r="A191" s="105" t="s">
        <v>169</v>
      </c>
      <c r="B191" s="74"/>
      <c r="C191" s="75"/>
      <c r="D191" s="76" t="s">
        <v>29</v>
      </c>
      <c r="E191" s="73"/>
      <c r="F191" s="76" t="s">
        <v>29</v>
      </c>
      <c r="G191" s="75"/>
      <c r="H191" s="76" t="s">
        <v>30</v>
      </c>
      <c r="I191" s="76">
        <f t="shared" si="10"/>
        <v>0</v>
      </c>
      <c r="J191" s="76">
        <f t="shared" si="11"/>
        <v>0</v>
      </c>
      <c r="K191" s="78">
        <f t="shared" si="12"/>
        <v>0</v>
      </c>
      <c r="L191" s="145"/>
      <c r="M191" s="146"/>
      <c r="N191" s="95"/>
      <c r="O191" s="80"/>
      <c r="P191" s="79"/>
      <c r="Q191" s="80"/>
      <c r="R191" s="79"/>
      <c r="S191" s="80"/>
      <c r="T191" s="79"/>
      <c r="U191" s="96"/>
    </row>
    <row r="192" spans="1:21" ht="20.25" customHeight="1">
      <c r="A192" s="105" t="s">
        <v>170</v>
      </c>
      <c r="B192" s="74"/>
      <c r="C192" s="75"/>
      <c r="D192" s="76" t="s">
        <v>29</v>
      </c>
      <c r="E192" s="73"/>
      <c r="F192" s="76" t="s">
        <v>29</v>
      </c>
      <c r="G192" s="75"/>
      <c r="H192" s="76" t="s">
        <v>30</v>
      </c>
      <c r="I192" s="76">
        <f t="shared" si="10"/>
        <v>0</v>
      </c>
      <c r="J192" s="76">
        <f t="shared" si="11"/>
        <v>0</v>
      </c>
      <c r="K192" s="78">
        <f t="shared" si="12"/>
        <v>0</v>
      </c>
      <c r="L192" s="145"/>
      <c r="M192" s="146"/>
      <c r="N192" s="95"/>
      <c r="O192" s="80"/>
      <c r="P192" s="79"/>
      <c r="Q192" s="80"/>
      <c r="R192" s="79"/>
      <c r="S192" s="80"/>
      <c r="T192" s="79"/>
      <c r="U192" s="96"/>
    </row>
    <row r="193" spans="1:21" ht="20.25" customHeight="1">
      <c r="A193" s="105" t="s">
        <v>171</v>
      </c>
      <c r="B193" s="74"/>
      <c r="C193" s="75"/>
      <c r="D193" s="76" t="s">
        <v>29</v>
      </c>
      <c r="E193" s="73"/>
      <c r="F193" s="76" t="s">
        <v>29</v>
      </c>
      <c r="G193" s="75"/>
      <c r="H193" s="76" t="s">
        <v>30</v>
      </c>
      <c r="I193" s="76">
        <f t="shared" si="10"/>
        <v>0</v>
      </c>
      <c r="J193" s="76">
        <f t="shared" si="11"/>
        <v>0</v>
      </c>
      <c r="K193" s="78">
        <f t="shared" si="12"/>
        <v>0</v>
      </c>
      <c r="L193" s="145"/>
      <c r="M193" s="146"/>
      <c r="N193" s="95"/>
      <c r="O193" s="80"/>
      <c r="P193" s="79"/>
      <c r="Q193" s="80"/>
      <c r="R193" s="79"/>
      <c r="S193" s="80"/>
      <c r="T193" s="79"/>
      <c r="U193" s="96"/>
    </row>
    <row r="194" spans="1:21" ht="20.25" customHeight="1">
      <c r="A194" s="105" t="s">
        <v>172</v>
      </c>
      <c r="B194" s="74"/>
      <c r="C194" s="75"/>
      <c r="D194" s="76" t="s">
        <v>29</v>
      </c>
      <c r="E194" s="73"/>
      <c r="F194" s="76" t="s">
        <v>29</v>
      </c>
      <c r="G194" s="75"/>
      <c r="H194" s="76" t="s">
        <v>30</v>
      </c>
      <c r="I194" s="76">
        <f t="shared" si="10"/>
        <v>0</v>
      </c>
      <c r="J194" s="76">
        <f t="shared" si="11"/>
        <v>0</v>
      </c>
      <c r="K194" s="78">
        <f t="shared" si="12"/>
        <v>0</v>
      </c>
      <c r="L194" s="145"/>
      <c r="M194" s="146"/>
      <c r="N194" s="95"/>
      <c r="O194" s="80"/>
      <c r="P194" s="79"/>
      <c r="Q194" s="80"/>
      <c r="R194" s="79"/>
      <c r="S194" s="80"/>
      <c r="T194" s="79"/>
      <c r="U194" s="96"/>
    </row>
    <row r="195" spans="1:21" ht="20.25" customHeight="1">
      <c r="A195" s="105" t="s">
        <v>173</v>
      </c>
      <c r="B195" s="74"/>
      <c r="C195" s="75"/>
      <c r="D195" s="76" t="s">
        <v>29</v>
      </c>
      <c r="E195" s="73"/>
      <c r="F195" s="76" t="s">
        <v>29</v>
      </c>
      <c r="G195" s="75"/>
      <c r="H195" s="76" t="s">
        <v>30</v>
      </c>
      <c r="I195" s="76">
        <f t="shared" si="10"/>
        <v>0</v>
      </c>
      <c r="J195" s="76">
        <f t="shared" si="11"/>
        <v>0</v>
      </c>
      <c r="K195" s="78">
        <f t="shared" si="12"/>
        <v>0</v>
      </c>
      <c r="L195" s="145"/>
      <c r="M195" s="146"/>
      <c r="N195" s="95"/>
      <c r="O195" s="80"/>
      <c r="P195" s="79"/>
      <c r="Q195" s="80"/>
      <c r="R195" s="79"/>
      <c r="S195" s="80"/>
      <c r="T195" s="79"/>
      <c r="U195" s="96"/>
    </row>
    <row r="196" spans="1:21" ht="20.25" customHeight="1">
      <c r="A196" s="105" t="s">
        <v>174</v>
      </c>
      <c r="B196" s="74"/>
      <c r="C196" s="75"/>
      <c r="D196" s="76" t="s">
        <v>29</v>
      </c>
      <c r="E196" s="73"/>
      <c r="F196" s="76" t="s">
        <v>29</v>
      </c>
      <c r="G196" s="75"/>
      <c r="H196" s="76" t="s">
        <v>30</v>
      </c>
      <c r="I196" s="76">
        <f t="shared" si="10"/>
        <v>0</v>
      </c>
      <c r="J196" s="76">
        <f t="shared" si="11"/>
        <v>0</v>
      </c>
      <c r="K196" s="78">
        <f t="shared" si="12"/>
        <v>0</v>
      </c>
      <c r="L196" s="145"/>
      <c r="M196" s="146"/>
      <c r="N196" s="95"/>
      <c r="O196" s="80"/>
      <c r="P196" s="79"/>
      <c r="Q196" s="80"/>
      <c r="R196" s="79"/>
      <c r="S196" s="80"/>
      <c r="T196" s="79"/>
      <c r="U196" s="96"/>
    </row>
    <row r="197" spans="1:21" ht="20.25" customHeight="1">
      <c r="A197" s="105" t="s">
        <v>175</v>
      </c>
      <c r="B197" s="74"/>
      <c r="C197" s="75"/>
      <c r="D197" s="76" t="s">
        <v>29</v>
      </c>
      <c r="E197" s="73"/>
      <c r="F197" s="76" t="s">
        <v>29</v>
      </c>
      <c r="G197" s="75"/>
      <c r="H197" s="76" t="s">
        <v>30</v>
      </c>
      <c r="I197" s="76">
        <f t="shared" si="10"/>
        <v>0</v>
      </c>
      <c r="J197" s="76">
        <f t="shared" si="11"/>
        <v>0</v>
      </c>
      <c r="K197" s="78">
        <f t="shared" si="12"/>
        <v>0</v>
      </c>
      <c r="L197" s="145"/>
      <c r="M197" s="146"/>
      <c r="N197" s="95"/>
      <c r="O197" s="82"/>
      <c r="P197" s="79"/>
      <c r="Q197" s="82"/>
      <c r="R197" s="79"/>
      <c r="S197" s="82"/>
      <c r="T197" s="79"/>
      <c r="U197" s="97"/>
    </row>
    <row r="198" spans="1:21" ht="20.25" customHeight="1" thickBot="1">
      <c r="A198" s="105" t="s">
        <v>176</v>
      </c>
      <c r="B198" s="74"/>
      <c r="C198" s="75"/>
      <c r="D198" s="76" t="s">
        <v>29</v>
      </c>
      <c r="E198" s="73"/>
      <c r="F198" s="76" t="s">
        <v>29</v>
      </c>
      <c r="G198" s="75"/>
      <c r="H198" s="76" t="s">
        <v>30</v>
      </c>
      <c r="I198" s="76">
        <f t="shared" si="10"/>
        <v>0</v>
      </c>
      <c r="J198" s="76">
        <f t="shared" si="11"/>
        <v>0</v>
      </c>
      <c r="K198" s="78">
        <f t="shared" si="12"/>
        <v>0</v>
      </c>
      <c r="L198" s="145"/>
      <c r="M198" s="146"/>
      <c r="N198" s="98"/>
      <c r="O198" s="99"/>
      <c r="P198" s="100"/>
      <c r="Q198" s="99"/>
      <c r="R198" s="100"/>
      <c r="S198" s="99"/>
      <c r="T198" s="100"/>
      <c r="U198" s="101"/>
    </row>
    <row r="199" spans="1:18" ht="20.25" customHeight="1" thickBot="1">
      <c r="A199" s="46"/>
      <c r="B199" s="105" t="s">
        <v>132</v>
      </c>
      <c r="C199" s="111">
        <f>SUM(I145:I198)</f>
        <v>0</v>
      </c>
      <c r="D199" s="61" t="s">
        <v>333</v>
      </c>
      <c r="E199" s="61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</row>
    <row r="200" spans="1:18" ht="20.25" customHeight="1" thickBot="1">
      <c r="A200" s="46"/>
      <c r="B200" s="105" t="s">
        <v>62</v>
      </c>
      <c r="C200" s="104">
        <f>CEILING(((SUMIF(O145:O198,1,J145:J198)+SUMIF(Q145:Q198,1,J145:J198)+SUMIF(S145:S198,1,K145:K198)+SUMIF(U145:U198,1,K145:K198))/1000),1)</f>
        <v>0</v>
      </c>
      <c r="D200" s="61" t="s">
        <v>63</v>
      </c>
      <c r="E200" s="61"/>
      <c r="F200" s="46"/>
      <c r="G200" s="83"/>
      <c r="H200" s="46"/>
      <c r="I200" s="83"/>
      <c r="J200" s="46"/>
      <c r="K200" s="46"/>
      <c r="L200" s="155">
        <f>$C$5</f>
        <v>0</v>
      </c>
      <c r="M200" s="162"/>
      <c r="N200" s="162"/>
      <c r="O200" s="163"/>
      <c r="P200" s="46"/>
      <c r="Q200" s="46"/>
      <c r="R200" s="46"/>
    </row>
    <row r="201" spans="1:19" ht="20.25" customHeight="1" thickBot="1">
      <c r="A201" s="46"/>
      <c r="B201" s="105" t="s">
        <v>65</v>
      </c>
      <c r="C201" s="104">
        <f>CEILING(((SUMIF(O145:O198,2,J145:J198)+SUMIF(Q145:Q198,2,J145:J198)+SUMIF(S145:S198,2,K145:K198)+SUMIF(U145:U198,2,K145:K198))/1000),1)</f>
        <v>0</v>
      </c>
      <c r="D201" s="61" t="s">
        <v>63</v>
      </c>
      <c r="E201" s="61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149">
        <f>$S$5</f>
        <v>0</v>
      </c>
      <c r="R201" s="150"/>
      <c r="S201" s="151"/>
    </row>
    <row r="202" spans="1:19" ht="20.25" customHeight="1" thickBot="1">
      <c r="A202" s="46"/>
      <c r="B202" s="105" t="s">
        <v>67</v>
      </c>
      <c r="C202" s="104">
        <f>CEILING(((SUMIF(O145:O198,3,J145:J198)+SUMIF(Q145:Q198,3,J145:J198)+SUMIF(S145:S198,3,K145:K198)+SUMIF(U145:U198,3,K145:K198))/1000),1)</f>
        <v>0</v>
      </c>
      <c r="D202" s="61" t="s">
        <v>63</v>
      </c>
      <c r="E202" s="61"/>
      <c r="F202" s="46"/>
      <c r="G202" s="46"/>
      <c r="H202" s="46"/>
      <c r="I202" s="46"/>
      <c r="J202" s="46"/>
      <c r="K202" s="46"/>
      <c r="L202" s="155">
        <f>$C$7</f>
        <v>0</v>
      </c>
      <c r="M202" s="156"/>
      <c r="N202" s="156"/>
      <c r="O202" s="157"/>
      <c r="P202" s="46"/>
      <c r="Q202" s="152"/>
      <c r="R202" s="153"/>
      <c r="S202" s="154"/>
    </row>
    <row r="203" spans="1:18" ht="20.25" customHeight="1" thickBot="1">
      <c r="A203" s="46"/>
      <c r="B203" s="105" t="s">
        <v>69</v>
      </c>
      <c r="C203" s="104">
        <f>CEILING(((SUMIF(O145:O198,4,J145:J198)+SUMIF(Q145:Q198,4,J145:J198)+SUMIF(S145:S198,4,K145:K198)+SUMIF(U145:U198,4,K145:K198))/1000),1)</f>
        <v>0</v>
      </c>
      <c r="D203" s="61" t="s">
        <v>63</v>
      </c>
      <c r="E203" s="61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</row>
    <row r="204" spans="1:15" ht="20.25" customHeight="1" thickBot="1">
      <c r="A204" s="141" t="s">
        <v>77</v>
      </c>
      <c r="B204" s="141"/>
      <c r="C204" s="104">
        <f>SUM(G145:G198)</f>
        <v>0</v>
      </c>
      <c r="D204" s="61" t="s">
        <v>30</v>
      </c>
      <c r="E204" s="61"/>
      <c r="L204" s="158">
        <f>$C$9</f>
        <v>0</v>
      </c>
      <c r="M204" s="159"/>
      <c r="N204" s="159"/>
      <c r="O204" s="160"/>
    </row>
    <row r="205" spans="1:5" ht="20.25" customHeight="1" thickBot="1">
      <c r="A205" s="105"/>
      <c r="B205" s="105" t="s">
        <v>71</v>
      </c>
      <c r="C205" s="104">
        <f>CEILING(((SUMIF(N145:N198,"U",J145:J198)+SUMIF(P145:P198,"U",J145:J198)+SUMIF(R145:R198,"U",K145:K198)+SUMIF(T145:T198,"U",K145:K198))/1000),1)</f>
        <v>0</v>
      </c>
      <c r="D205" s="61" t="s">
        <v>63</v>
      </c>
      <c r="E205" s="61"/>
    </row>
    <row r="206" spans="1:15" ht="20.25" customHeight="1" thickBot="1">
      <c r="A206" s="105"/>
      <c r="B206" s="105" t="s">
        <v>73</v>
      </c>
      <c r="C206" s="104">
        <f>CEILING(((SUMIF(N145:N198,"D",J145:J198)+SUMIF(P145:P198,"D",J145:J198)+SUMIF(R145:R198,"D",K145:K198)+SUMIF(T145:T198,"D",K145:K198))/1000),1)</f>
        <v>0</v>
      </c>
      <c r="D206" s="61" t="s">
        <v>63</v>
      </c>
      <c r="E206" s="61"/>
      <c r="L206" s="161">
        <f>$C$11</f>
        <v>0</v>
      </c>
      <c r="M206" s="159"/>
      <c r="N206" s="159"/>
      <c r="O206" s="160"/>
    </row>
    <row r="207" spans="1:5" ht="20.25" customHeight="1">
      <c r="A207" s="105"/>
      <c r="B207" s="105" t="s">
        <v>75</v>
      </c>
      <c r="C207" s="104">
        <f>CEILING(((SUMIF(N145:N198,"F",J145:J198)+SUMIF(P145:P198,"F",J145:J198)+SUMIF(R145:R198,"F",K145:K198)+SUMIF(T145:T198,"F",K145:K198))/1000),1)</f>
        <v>0</v>
      </c>
      <c r="D207" s="61" t="s">
        <v>63</v>
      </c>
      <c r="E207" s="61"/>
    </row>
    <row r="208" spans="1:21" ht="20.25" customHeight="1">
      <c r="A208" s="46"/>
      <c r="B208" s="46"/>
      <c r="C208" s="46"/>
      <c r="D208" s="59"/>
      <c r="E208" s="59"/>
      <c r="F208" s="59"/>
      <c r="G208" s="59"/>
      <c r="H208" s="46"/>
      <c r="I208" s="46"/>
      <c r="J208" s="46"/>
      <c r="K208" s="46"/>
      <c r="L208" s="46"/>
      <c r="M208" s="46"/>
      <c r="N208" s="175"/>
      <c r="O208" s="175"/>
      <c r="P208" s="175"/>
      <c r="Q208" s="175"/>
      <c r="R208" s="175"/>
      <c r="S208" s="175"/>
      <c r="T208" s="175"/>
      <c r="U208" s="175"/>
    </row>
    <row r="209" spans="1:21" ht="20.25" customHeight="1">
      <c r="A209" s="46"/>
      <c r="B209" s="46"/>
      <c r="C209" s="46"/>
      <c r="D209" s="59"/>
      <c r="E209" s="59"/>
      <c r="F209" s="59"/>
      <c r="G209" s="84"/>
      <c r="H209" s="71"/>
      <c r="I209" s="46"/>
      <c r="J209" s="46"/>
      <c r="K209" s="46"/>
      <c r="L209" s="46"/>
      <c r="M209" s="46"/>
      <c r="N209" s="169" t="s">
        <v>13</v>
      </c>
      <c r="O209" s="170"/>
      <c r="P209" s="170"/>
      <c r="Q209" s="170"/>
      <c r="R209" s="170"/>
      <c r="S209" s="170"/>
      <c r="T209" s="170"/>
      <c r="U209" s="171"/>
    </row>
    <row r="210" spans="1:21" ht="20.25" customHeight="1">
      <c r="A210" s="67"/>
      <c r="B210" s="68" t="s">
        <v>14</v>
      </c>
      <c r="C210" s="172" t="s">
        <v>15</v>
      </c>
      <c r="D210" s="172"/>
      <c r="E210" s="172" t="s">
        <v>16</v>
      </c>
      <c r="F210" s="172"/>
      <c r="G210" s="173" t="s">
        <v>17</v>
      </c>
      <c r="H210" s="173"/>
      <c r="I210" s="69"/>
      <c r="J210" s="69"/>
      <c r="K210" s="69"/>
      <c r="L210" s="174" t="s">
        <v>18</v>
      </c>
      <c r="M210" s="174"/>
      <c r="N210" s="169" t="s">
        <v>19</v>
      </c>
      <c r="O210" s="170"/>
      <c r="P210" s="170"/>
      <c r="Q210" s="170"/>
      <c r="R210" s="170"/>
      <c r="S210" s="170"/>
      <c r="T210" s="170"/>
      <c r="U210" s="171"/>
    </row>
    <row r="211" spans="1:21" ht="20.25" customHeight="1">
      <c r="A211" s="67"/>
      <c r="B211" s="70" t="s">
        <v>20</v>
      </c>
      <c r="C211" s="165" t="s">
        <v>21</v>
      </c>
      <c r="D211" s="165"/>
      <c r="E211" s="165" t="s">
        <v>22</v>
      </c>
      <c r="F211" s="165"/>
      <c r="G211" s="165" t="s">
        <v>23</v>
      </c>
      <c r="H211" s="165"/>
      <c r="I211" s="71"/>
      <c r="J211" s="71"/>
      <c r="K211" s="71"/>
      <c r="L211" s="166"/>
      <c r="M211" s="166"/>
      <c r="N211" s="167" t="s">
        <v>24</v>
      </c>
      <c r="O211" s="167"/>
      <c r="P211" s="168" t="s">
        <v>11</v>
      </c>
      <c r="Q211" s="168"/>
      <c r="R211" s="168" t="s">
        <v>4</v>
      </c>
      <c r="S211" s="168"/>
      <c r="T211" s="168" t="s">
        <v>25</v>
      </c>
      <c r="U211" s="168"/>
    </row>
    <row r="212" spans="1:21" ht="20.25" customHeight="1" thickBot="1">
      <c r="A212" s="67"/>
      <c r="B212" s="164" t="s">
        <v>26</v>
      </c>
      <c r="C212" s="164"/>
      <c r="D212" s="164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</row>
    <row r="213" spans="1:21" ht="20.25" customHeight="1">
      <c r="A213" s="67"/>
      <c r="B213" s="72"/>
      <c r="C213" s="72"/>
      <c r="D213" s="72"/>
      <c r="E213" s="73"/>
      <c r="F213" s="72"/>
      <c r="G213" s="72"/>
      <c r="H213" s="72"/>
      <c r="I213" s="72"/>
      <c r="J213" s="72"/>
      <c r="K213" s="72"/>
      <c r="L213" s="45"/>
      <c r="M213" s="45"/>
      <c r="N213" s="91" t="s">
        <v>332</v>
      </c>
      <c r="O213" s="92" t="s">
        <v>27</v>
      </c>
      <c r="P213" s="93" t="s">
        <v>332</v>
      </c>
      <c r="Q213" s="92" t="s">
        <v>27</v>
      </c>
      <c r="R213" s="93" t="s">
        <v>332</v>
      </c>
      <c r="S213" s="92" t="s">
        <v>27</v>
      </c>
      <c r="T213" s="93" t="s">
        <v>332</v>
      </c>
      <c r="U213" s="94" t="s">
        <v>27</v>
      </c>
    </row>
    <row r="214" spans="1:21" ht="20.25" customHeight="1">
      <c r="A214" s="105" t="s">
        <v>177</v>
      </c>
      <c r="B214" s="74"/>
      <c r="C214" s="75"/>
      <c r="D214" s="76" t="s">
        <v>29</v>
      </c>
      <c r="E214" s="73"/>
      <c r="F214" s="76" t="s">
        <v>29</v>
      </c>
      <c r="G214" s="75"/>
      <c r="H214" s="76" t="s">
        <v>30</v>
      </c>
      <c r="I214" s="76">
        <f aca="true" t="shared" si="13" ref="I214:I267">(C214*E214)*G214/1000000</f>
        <v>0</v>
      </c>
      <c r="J214" s="76">
        <f aca="true" t="shared" si="14" ref="J214:J267">(C214+50)*G214</f>
        <v>0</v>
      </c>
      <c r="K214" s="78">
        <f aca="true" t="shared" si="15" ref="K214:K267">(E214+50)*G214</f>
        <v>0</v>
      </c>
      <c r="L214" s="145"/>
      <c r="M214" s="146"/>
      <c r="N214" s="95"/>
      <c r="O214" s="80"/>
      <c r="P214" s="79"/>
      <c r="Q214" s="80"/>
      <c r="R214" s="79"/>
      <c r="S214" s="80"/>
      <c r="T214" s="79"/>
      <c r="U214" s="96"/>
    </row>
    <row r="215" spans="1:21" ht="20.25" customHeight="1">
      <c r="A215" s="105" t="s">
        <v>178</v>
      </c>
      <c r="B215" s="74"/>
      <c r="C215" s="75"/>
      <c r="D215" s="76" t="s">
        <v>29</v>
      </c>
      <c r="E215" s="73"/>
      <c r="F215" s="76" t="s">
        <v>29</v>
      </c>
      <c r="G215" s="75"/>
      <c r="H215" s="76" t="s">
        <v>30</v>
      </c>
      <c r="I215" s="76">
        <f t="shared" si="13"/>
        <v>0</v>
      </c>
      <c r="J215" s="76">
        <f t="shared" si="14"/>
        <v>0</v>
      </c>
      <c r="K215" s="78">
        <f t="shared" si="15"/>
        <v>0</v>
      </c>
      <c r="L215" s="145"/>
      <c r="M215" s="146"/>
      <c r="N215" s="95"/>
      <c r="O215" s="80"/>
      <c r="P215" s="79"/>
      <c r="Q215" s="80"/>
      <c r="R215" s="79"/>
      <c r="S215" s="80"/>
      <c r="T215" s="79"/>
      <c r="U215" s="96"/>
    </row>
    <row r="216" spans="1:21" ht="20.25" customHeight="1">
      <c r="A216" s="105" t="s">
        <v>179</v>
      </c>
      <c r="B216" s="74"/>
      <c r="C216" s="75"/>
      <c r="D216" s="76" t="s">
        <v>29</v>
      </c>
      <c r="E216" s="73"/>
      <c r="F216" s="76" t="s">
        <v>29</v>
      </c>
      <c r="G216" s="75"/>
      <c r="H216" s="76" t="s">
        <v>30</v>
      </c>
      <c r="I216" s="76">
        <f t="shared" si="13"/>
        <v>0</v>
      </c>
      <c r="J216" s="76">
        <f t="shared" si="14"/>
        <v>0</v>
      </c>
      <c r="K216" s="78">
        <f t="shared" si="15"/>
        <v>0</v>
      </c>
      <c r="L216" s="145"/>
      <c r="M216" s="146"/>
      <c r="N216" s="95"/>
      <c r="O216" s="80"/>
      <c r="P216" s="79"/>
      <c r="Q216" s="80"/>
      <c r="R216" s="79"/>
      <c r="S216" s="80"/>
      <c r="T216" s="79"/>
      <c r="U216" s="96"/>
    </row>
    <row r="217" spans="1:21" ht="20.25" customHeight="1">
      <c r="A217" s="105" t="s">
        <v>180</v>
      </c>
      <c r="B217" s="74"/>
      <c r="C217" s="81"/>
      <c r="D217" s="76" t="s">
        <v>29</v>
      </c>
      <c r="E217" s="73"/>
      <c r="F217" s="76" t="s">
        <v>29</v>
      </c>
      <c r="G217" s="81"/>
      <c r="H217" s="76" t="s">
        <v>30</v>
      </c>
      <c r="I217" s="76">
        <f t="shared" si="13"/>
        <v>0</v>
      </c>
      <c r="J217" s="76">
        <f t="shared" si="14"/>
        <v>0</v>
      </c>
      <c r="K217" s="78">
        <f t="shared" si="15"/>
        <v>0</v>
      </c>
      <c r="L217" s="145"/>
      <c r="M217" s="146"/>
      <c r="N217" s="95"/>
      <c r="O217" s="80"/>
      <c r="P217" s="79"/>
      <c r="Q217" s="80"/>
      <c r="R217" s="79"/>
      <c r="S217" s="80"/>
      <c r="T217" s="79"/>
      <c r="U217" s="96"/>
    </row>
    <row r="218" spans="1:21" ht="20.25" customHeight="1">
      <c r="A218" s="105" t="s">
        <v>181</v>
      </c>
      <c r="B218" s="74"/>
      <c r="C218" s="75"/>
      <c r="D218" s="76" t="s">
        <v>29</v>
      </c>
      <c r="E218" s="73"/>
      <c r="F218" s="76" t="s">
        <v>29</v>
      </c>
      <c r="G218" s="75"/>
      <c r="H218" s="76" t="s">
        <v>30</v>
      </c>
      <c r="I218" s="76">
        <f t="shared" si="13"/>
        <v>0</v>
      </c>
      <c r="J218" s="76">
        <f t="shared" si="14"/>
        <v>0</v>
      </c>
      <c r="K218" s="78">
        <f t="shared" si="15"/>
        <v>0</v>
      </c>
      <c r="L218" s="145"/>
      <c r="M218" s="146"/>
      <c r="N218" s="95"/>
      <c r="O218" s="80"/>
      <c r="P218" s="79"/>
      <c r="Q218" s="80"/>
      <c r="R218" s="79"/>
      <c r="S218" s="80"/>
      <c r="T218" s="79"/>
      <c r="U218" s="96"/>
    </row>
    <row r="219" spans="1:21" ht="20.25" customHeight="1">
      <c r="A219" s="105" t="s">
        <v>182</v>
      </c>
      <c r="B219" s="74"/>
      <c r="C219" s="75"/>
      <c r="D219" s="76" t="s">
        <v>29</v>
      </c>
      <c r="E219" s="73"/>
      <c r="F219" s="76" t="s">
        <v>29</v>
      </c>
      <c r="G219" s="75"/>
      <c r="H219" s="76" t="s">
        <v>30</v>
      </c>
      <c r="I219" s="76">
        <f t="shared" si="13"/>
        <v>0</v>
      </c>
      <c r="J219" s="76">
        <f t="shared" si="14"/>
        <v>0</v>
      </c>
      <c r="K219" s="78">
        <f t="shared" si="15"/>
        <v>0</v>
      </c>
      <c r="L219" s="145"/>
      <c r="M219" s="146"/>
      <c r="N219" s="95"/>
      <c r="O219" s="80"/>
      <c r="P219" s="79"/>
      <c r="Q219" s="80"/>
      <c r="R219" s="79"/>
      <c r="S219" s="80"/>
      <c r="T219" s="79"/>
      <c r="U219" s="96"/>
    </row>
    <row r="220" spans="1:21" ht="20.25" customHeight="1">
      <c r="A220" s="105" t="s">
        <v>183</v>
      </c>
      <c r="B220" s="74"/>
      <c r="C220" s="75"/>
      <c r="D220" s="76" t="s">
        <v>29</v>
      </c>
      <c r="E220" s="73"/>
      <c r="F220" s="76" t="s">
        <v>29</v>
      </c>
      <c r="G220" s="75"/>
      <c r="H220" s="76" t="s">
        <v>30</v>
      </c>
      <c r="I220" s="76">
        <f t="shared" si="13"/>
        <v>0</v>
      </c>
      <c r="J220" s="76">
        <f t="shared" si="14"/>
        <v>0</v>
      </c>
      <c r="K220" s="78">
        <f t="shared" si="15"/>
        <v>0</v>
      </c>
      <c r="L220" s="145"/>
      <c r="M220" s="146"/>
      <c r="N220" s="95"/>
      <c r="O220" s="80"/>
      <c r="P220" s="79"/>
      <c r="Q220" s="80"/>
      <c r="R220" s="79"/>
      <c r="S220" s="80"/>
      <c r="T220" s="79"/>
      <c r="U220" s="96"/>
    </row>
    <row r="221" spans="1:21" ht="20.25" customHeight="1">
      <c r="A221" s="105" t="s">
        <v>184</v>
      </c>
      <c r="B221" s="74"/>
      <c r="C221" s="75"/>
      <c r="D221" s="76" t="s">
        <v>29</v>
      </c>
      <c r="E221" s="73"/>
      <c r="F221" s="76" t="s">
        <v>29</v>
      </c>
      <c r="G221" s="75"/>
      <c r="H221" s="76" t="s">
        <v>30</v>
      </c>
      <c r="I221" s="76">
        <f t="shared" si="13"/>
        <v>0</v>
      </c>
      <c r="J221" s="76">
        <f t="shared" si="14"/>
        <v>0</v>
      </c>
      <c r="K221" s="78">
        <f t="shared" si="15"/>
        <v>0</v>
      </c>
      <c r="L221" s="145"/>
      <c r="M221" s="146"/>
      <c r="N221" s="95"/>
      <c r="O221" s="80"/>
      <c r="P221" s="79"/>
      <c r="Q221" s="80"/>
      <c r="R221" s="79"/>
      <c r="S221" s="80"/>
      <c r="T221" s="79"/>
      <c r="U221" s="96"/>
    </row>
    <row r="222" spans="1:21" ht="20.25" customHeight="1">
      <c r="A222" s="105" t="s">
        <v>185</v>
      </c>
      <c r="B222" s="74"/>
      <c r="C222" s="75"/>
      <c r="D222" s="76" t="s">
        <v>29</v>
      </c>
      <c r="E222" s="73"/>
      <c r="F222" s="76" t="s">
        <v>29</v>
      </c>
      <c r="G222" s="75"/>
      <c r="H222" s="76" t="s">
        <v>30</v>
      </c>
      <c r="I222" s="76">
        <f t="shared" si="13"/>
        <v>0</v>
      </c>
      <c r="J222" s="76">
        <f t="shared" si="14"/>
        <v>0</v>
      </c>
      <c r="K222" s="78">
        <f t="shared" si="15"/>
        <v>0</v>
      </c>
      <c r="L222" s="145"/>
      <c r="M222" s="146"/>
      <c r="N222" s="95"/>
      <c r="O222" s="80"/>
      <c r="P222" s="79"/>
      <c r="Q222" s="80"/>
      <c r="R222" s="79"/>
      <c r="S222" s="80"/>
      <c r="T222" s="79"/>
      <c r="U222" s="96"/>
    </row>
    <row r="223" spans="1:21" ht="20.25" customHeight="1">
      <c r="A223" s="105" t="s">
        <v>186</v>
      </c>
      <c r="B223" s="74"/>
      <c r="C223" s="75"/>
      <c r="D223" s="76" t="s">
        <v>29</v>
      </c>
      <c r="E223" s="73"/>
      <c r="F223" s="76" t="s">
        <v>29</v>
      </c>
      <c r="G223" s="75"/>
      <c r="H223" s="76" t="s">
        <v>30</v>
      </c>
      <c r="I223" s="76">
        <f t="shared" si="13"/>
        <v>0</v>
      </c>
      <c r="J223" s="76">
        <f t="shared" si="14"/>
        <v>0</v>
      </c>
      <c r="K223" s="78">
        <f t="shared" si="15"/>
        <v>0</v>
      </c>
      <c r="L223" s="145"/>
      <c r="M223" s="146"/>
      <c r="N223" s="95"/>
      <c r="O223" s="80"/>
      <c r="P223" s="79"/>
      <c r="Q223" s="80"/>
      <c r="R223" s="79"/>
      <c r="S223" s="80"/>
      <c r="T223" s="79"/>
      <c r="U223" s="96"/>
    </row>
    <row r="224" spans="1:21" ht="20.25" customHeight="1">
      <c r="A224" s="105" t="s">
        <v>187</v>
      </c>
      <c r="B224" s="74"/>
      <c r="C224" s="75"/>
      <c r="D224" s="76" t="s">
        <v>29</v>
      </c>
      <c r="E224" s="73"/>
      <c r="F224" s="76" t="s">
        <v>29</v>
      </c>
      <c r="G224" s="75"/>
      <c r="H224" s="76" t="s">
        <v>30</v>
      </c>
      <c r="I224" s="76">
        <f t="shared" si="13"/>
        <v>0</v>
      </c>
      <c r="J224" s="76">
        <f t="shared" si="14"/>
        <v>0</v>
      </c>
      <c r="K224" s="78">
        <f t="shared" si="15"/>
        <v>0</v>
      </c>
      <c r="L224" s="145"/>
      <c r="M224" s="146"/>
      <c r="N224" s="95"/>
      <c r="O224" s="80"/>
      <c r="P224" s="79"/>
      <c r="Q224" s="80"/>
      <c r="R224" s="79"/>
      <c r="S224" s="80"/>
      <c r="T224" s="79"/>
      <c r="U224" s="96"/>
    </row>
    <row r="225" spans="1:21" ht="20.25" customHeight="1">
      <c r="A225" s="105" t="s">
        <v>188</v>
      </c>
      <c r="B225" s="74"/>
      <c r="C225" s="75"/>
      <c r="D225" s="76" t="s">
        <v>29</v>
      </c>
      <c r="E225" s="73"/>
      <c r="F225" s="76" t="s">
        <v>29</v>
      </c>
      <c r="G225" s="75"/>
      <c r="H225" s="76" t="s">
        <v>30</v>
      </c>
      <c r="I225" s="76">
        <f t="shared" si="13"/>
        <v>0</v>
      </c>
      <c r="J225" s="76">
        <f t="shared" si="14"/>
        <v>0</v>
      </c>
      <c r="K225" s="78">
        <f t="shared" si="15"/>
        <v>0</v>
      </c>
      <c r="L225" s="145"/>
      <c r="M225" s="146"/>
      <c r="N225" s="95"/>
      <c r="O225" s="80"/>
      <c r="P225" s="79"/>
      <c r="Q225" s="80"/>
      <c r="R225" s="79"/>
      <c r="S225" s="80"/>
      <c r="T225" s="79"/>
      <c r="U225" s="96"/>
    </row>
    <row r="226" spans="1:21" ht="20.25" customHeight="1">
      <c r="A226" s="105" t="s">
        <v>189</v>
      </c>
      <c r="B226" s="74"/>
      <c r="C226" s="75"/>
      <c r="D226" s="76" t="s">
        <v>29</v>
      </c>
      <c r="E226" s="73"/>
      <c r="F226" s="76" t="s">
        <v>29</v>
      </c>
      <c r="G226" s="75"/>
      <c r="H226" s="76" t="s">
        <v>30</v>
      </c>
      <c r="I226" s="76">
        <f t="shared" si="13"/>
        <v>0</v>
      </c>
      <c r="J226" s="76">
        <f t="shared" si="14"/>
        <v>0</v>
      </c>
      <c r="K226" s="78">
        <f t="shared" si="15"/>
        <v>0</v>
      </c>
      <c r="L226" s="145"/>
      <c r="M226" s="146"/>
      <c r="N226" s="95"/>
      <c r="O226" s="80"/>
      <c r="P226" s="79"/>
      <c r="Q226" s="80"/>
      <c r="R226" s="79"/>
      <c r="S226" s="80"/>
      <c r="T226" s="79"/>
      <c r="U226" s="96"/>
    </row>
    <row r="227" spans="1:21" ht="20.25" customHeight="1">
      <c r="A227" s="105" t="s">
        <v>190</v>
      </c>
      <c r="B227" s="74"/>
      <c r="C227" s="75"/>
      <c r="D227" s="76" t="s">
        <v>29</v>
      </c>
      <c r="E227" s="73"/>
      <c r="F227" s="76" t="s">
        <v>29</v>
      </c>
      <c r="G227" s="75"/>
      <c r="H227" s="76" t="s">
        <v>30</v>
      </c>
      <c r="I227" s="76">
        <f t="shared" si="13"/>
        <v>0</v>
      </c>
      <c r="J227" s="76">
        <f t="shared" si="14"/>
        <v>0</v>
      </c>
      <c r="K227" s="78">
        <f t="shared" si="15"/>
        <v>0</v>
      </c>
      <c r="L227" s="145"/>
      <c r="M227" s="146"/>
      <c r="N227" s="95"/>
      <c r="O227" s="80"/>
      <c r="P227" s="79"/>
      <c r="Q227" s="80"/>
      <c r="R227" s="79"/>
      <c r="S227" s="80"/>
      <c r="T227" s="79"/>
      <c r="U227" s="96"/>
    </row>
    <row r="228" spans="1:21" ht="20.25" customHeight="1">
      <c r="A228" s="105" t="s">
        <v>191</v>
      </c>
      <c r="B228" s="74"/>
      <c r="C228" s="75"/>
      <c r="D228" s="76" t="s">
        <v>29</v>
      </c>
      <c r="E228" s="73"/>
      <c r="F228" s="76" t="s">
        <v>29</v>
      </c>
      <c r="G228" s="75"/>
      <c r="H228" s="76" t="s">
        <v>30</v>
      </c>
      <c r="I228" s="76">
        <f t="shared" si="13"/>
        <v>0</v>
      </c>
      <c r="J228" s="76">
        <f t="shared" si="14"/>
        <v>0</v>
      </c>
      <c r="K228" s="78">
        <f t="shared" si="15"/>
        <v>0</v>
      </c>
      <c r="L228" s="145"/>
      <c r="M228" s="146"/>
      <c r="N228" s="95"/>
      <c r="O228" s="80"/>
      <c r="P228" s="79"/>
      <c r="Q228" s="80"/>
      <c r="R228" s="79"/>
      <c r="S228" s="80"/>
      <c r="T228" s="79"/>
      <c r="U228" s="96"/>
    </row>
    <row r="229" spans="1:21" ht="20.25" customHeight="1">
      <c r="A229" s="105" t="s">
        <v>192</v>
      </c>
      <c r="B229" s="74"/>
      <c r="C229" s="75"/>
      <c r="D229" s="76" t="s">
        <v>29</v>
      </c>
      <c r="E229" s="73"/>
      <c r="F229" s="76" t="s">
        <v>29</v>
      </c>
      <c r="G229" s="75"/>
      <c r="H229" s="76" t="s">
        <v>30</v>
      </c>
      <c r="I229" s="76">
        <f t="shared" si="13"/>
        <v>0</v>
      </c>
      <c r="J229" s="76">
        <f t="shared" si="14"/>
        <v>0</v>
      </c>
      <c r="K229" s="78">
        <f t="shared" si="15"/>
        <v>0</v>
      </c>
      <c r="L229" s="145"/>
      <c r="M229" s="146"/>
      <c r="N229" s="95"/>
      <c r="O229" s="80"/>
      <c r="P229" s="79"/>
      <c r="Q229" s="80"/>
      <c r="R229" s="79"/>
      <c r="S229" s="80"/>
      <c r="T229" s="79"/>
      <c r="U229" s="96"/>
    </row>
    <row r="230" spans="1:21" ht="20.25" customHeight="1">
      <c r="A230" s="105" t="s">
        <v>193</v>
      </c>
      <c r="B230" s="74"/>
      <c r="C230" s="75"/>
      <c r="D230" s="76" t="s">
        <v>29</v>
      </c>
      <c r="E230" s="73"/>
      <c r="F230" s="76" t="s">
        <v>29</v>
      </c>
      <c r="G230" s="75"/>
      <c r="H230" s="76" t="s">
        <v>30</v>
      </c>
      <c r="I230" s="76">
        <f t="shared" si="13"/>
        <v>0</v>
      </c>
      <c r="J230" s="76">
        <f t="shared" si="14"/>
        <v>0</v>
      </c>
      <c r="K230" s="78">
        <f t="shared" si="15"/>
        <v>0</v>
      </c>
      <c r="L230" s="145"/>
      <c r="M230" s="146"/>
      <c r="N230" s="95"/>
      <c r="O230" s="80"/>
      <c r="P230" s="79"/>
      <c r="Q230" s="80"/>
      <c r="R230" s="79"/>
      <c r="S230" s="80"/>
      <c r="T230" s="79"/>
      <c r="U230" s="96"/>
    </row>
    <row r="231" spans="1:21" ht="20.25" customHeight="1">
      <c r="A231" s="105" t="s">
        <v>194</v>
      </c>
      <c r="B231" s="74"/>
      <c r="C231" s="75"/>
      <c r="D231" s="76" t="s">
        <v>29</v>
      </c>
      <c r="E231" s="73"/>
      <c r="F231" s="76" t="s">
        <v>29</v>
      </c>
      <c r="G231" s="75"/>
      <c r="H231" s="76" t="s">
        <v>30</v>
      </c>
      <c r="I231" s="76">
        <f t="shared" si="13"/>
        <v>0</v>
      </c>
      <c r="J231" s="76">
        <f t="shared" si="14"/>
        <v>0</v>
      </c>
      <c r="K231" s="78">
        <f t="shared" si="15"/>
        <v>0</v>
      </c>
      <c r="L231" s="145"/>
      <c r="M231" s="146"/>
      <c r="N231" s="95"/>
      <c r="O231" s="80"/>
      <c r="P231" s="79"/>
      <c r="Q231" s="80"/>
      <c r="R231" s="79"/>
      <c r="S231" s="80"/>
      <c r="T231" s="79"/>
      <c r="U231" s="96"/>
    </row>
    <row r="232" spans="1:21" ht="20.25" customHeight="1">
      <c r="A232" s="105" t="s">
        <v>195</v>
      </c>
      <c r="B232" s="74"/>
      <c r="C232" s="75"/>
      <c r="D232" s="76" t="s">
        <v>29</v>
      </c>
      <c r="E232" s="73"/>
      <c r="F232" s="76" t="s">
        <v>29</v>
      </c>
      <c r="G232" s="75"/>
      <c r="H232" s="76" t="s">
        <v>30</v>
      </c>
      <c r="I232" s="76">
        <f t="shared" si="13"/>
        <v>0</v>
      </c>
      <c r="J232" s="76">
        <f t="shared" si="14"/>
        <v>0</v>
      </c>
      <c r="K232" s="78">
        <f t="shared" si="15"/>
        <v>0</v>
      </c>
      <c r="L232" s="145"/>
      <c r="M232" s="146"/>
      <c r="N232" s="95"/>
      <c r="O232" s="80"/>
      <c r="P232" s="79"/>
      <c r="Q232" s="80"/>
      <c r="R232" s="79"/>
      <c r="S232" s="80"/>
      <c r="T232" s="79"/>
      <c r="U232" s="96"/>
    </row>
    <row r="233" spans="1:21" ht="20.25" customHeight="1">
      <c r="A233" s="105" t="s">
        <v>196</v>
      </c>
      <c r="B233" s="74"/>
      <c r="C233" s="75"/>
      <c r="D233" s="76" t="s">
        <v>29</v>
      </c>
      <c r="E233" s="73"/>
      <c r="F233" s="76" t="s">
        <v>29</v>
      </c>
      <c r="G233" s="75"/>
      <c r="H233" s="76" t="s">
        <v>30</v>
      </c>
      <c r="I233" s="76">
        <f t="shared" si="13"/>
        <v>0</v>
      </c>
      <c r="J233" s="76">
        <f t="shared" si="14"/>
        <v>0</v>
      </c>
      <c r="K233" s="78">
        <f t="shared" si="15"/>
        <v>0</v>
      </c>
      <c r="L233" s="145"/>
      <c r="M233" s="146"/>
      <c r="N233" s="95"/>
      <c r="O233" s="80"/>
      <c r="P233" s="79"/>
      <c r="Q233" s="80"/>
      <c r="R233" s="79"/>
      <c r="S233" s="80"/>
      <c r="T233" s="79"/>
      <c r="U233" s="96"/>
    </row>
    <row r="234" spans="1:21" ht="20.25" customHeight="1">
      <c r="A234" s="105" t="s">
        <v>197</v>
      </c>
      <c r="B234" s="74"/>
      <c r="C234" s="75"/>
      <c r="D234" s="76" t="s">
        <v>29</v>
      </c>
      <c r="E234" s="73"/>
      <c r="F234" s="76" t="s">
        <v>29</v>
      </c>
      <c r="G234" s="75"/>
      <c r="H234" s="76" t="s">
        <v>30</v>
      </c>
      <c r="I234" s="76">
        <f t="shared" si="13"/>
        <v>0</v>
      </c>
      <c r="J234" s="76">
        <f t="shared" si="14"/>
        <v>0</v>
      </c>
      <c r="K234" s="78">
        <f t="shared" si="15"/>
        <v>0</v>
      </c>
      <c r="L234" s="145"/>
      <c r="M234" s="146"/>
      <c r="N234" s="95"/>
      <c r="O234" s="80"/>
      <c r="P234" s="79"/>
      <c r="Q234" s="80"/>
      <c r="R234" s="79"/>
      <c r="S234" s="80"/>
      <c r="T234" s="79"/>
      <c r="U234" s="96"/>
    </row>
    <row r="235" spans="1:21" ht="20.25" customHeight="1">
      <c r="A235" s="105" t="s">
        <v>198</v>
      </c>
      <c r="B235" s="74"/>
      <c r="C235" s="75"/>
      <c r="D235" s="76" t="s">
        <v>29</v>
      </c>
      <c r="E235" s="73"/>
      <c r="F235" s="76" t="s">
        <v>29</v>
      </c>
      <c r="G235" s="75"/>
      <c r="H235" s="76" t="s">
        <v>30</v>
      </c>
      <c r="I235" s="76">
        <f t="shared" si="13"/>
        <v>0</v>
      </c>
      <c r="J235" s="76">
        <f t="shared" si="14"/>
        <v>0</v>
      </c>
      <c r="K235" s="78">
        <f t="shared" si="15"/>
        <v>0</v>
      </c>
      <c r="L235" s="145"/>
      <c r="M235" s="146"/>
      <c r="N235" s="95"/>
      <c r="O235" s="80"/>
      <c r="P235" s="79"/>
      <c r="Q235" s="80"/>
      <c r="R235" s="79"/>
      <c r="S235" s="80"/>
      <c r="T235" s="79"/>
      <c r="U235" s="96"/>
    </row>
    <row r="236" spans="1:21" ht="20.25" customHeight="1">
      <c r="A236" s="105" t="s">
        <v>199</v>
      </c>
      <c r="B236" s="74"/>
      <c r="C236" s="75"/>
      <c r="D236" s="76" t="s">
        <v>29</v>
      </c>
      <c r="E236" s="73"/>
      <c r="F236" s="76" t="s">
        <v>29</v>
      </c>
      <c r="G236" s="75"/>
      <c r="H236" s="76" t="s">
        <v>30</v>
      </c>
      <c r="I236" s="76">
        <f t="shared" si="13"/>
        <v>0</v>
      </c>
      <c r="J236" s="76">
        <f t="shared" si="14"/>
        <v>0</v>
      </c>
      <c r="K236" s="78">
        <f t="shared" si="15"/>
        <v>0</v>
      </c>
      <c r="L236" s="145"/>
      <c r="M236" s="146"/>
      <c r="N236" s="95"/>
      <c r="O236" s="80"/>
      <c r="P236" s="79"/>
      <c r="Q236" s="80"/>
      <c r="R236" s="79"/>
      <c r="S236" s="80"/>
      <c r="T236" s="79"/>
      <c r="U236" s="96"/>
    </row>
    <row r="237" spans="1:21" ht="20.25" customHeight="1">
      <c r="A237" s="105" t="s">
        <v>200</v>
      </c>
      <c r="B237" s="74"/>
      <c r="C237" s="75"/>
      <c r="D237" s="76" t="s">
        <v>29</v>
      </c>
      <c r="E237" s="73"/>
      <c r="F237" s="76" t="s">
        <v>29</v>
      </c>
      <c r="G237" s="75"/>
      <c r="H237" s="76" t="s">
        <v>30</v>
      </c>
      <c r="I237" s="76">
        <f t="shared" si="13"/>
        <v>0</v>
      </c>
      <c r="J237" s="76">
        <f t="shared" si="14"/>
        <v>0</v>
      </c>
      <c r="K237" s="78">
        <f t="shared" si="15"/>
        <v>0</v>
      </c>
      <c r="L237" s="145"/>
      <c r="M237" s="146"/>
      <c r="N237" s="95"/>
      <c r="O237" s="80"/>
      <c r="P237" s="79"/>
      <c r="Q237" s="80"/>
      <c r="R237" s="79"/>
      <c r="S237" s="80"/>
      <c r="T237" s="79"/>
      <c r="U237" s="96"/>
    </row>
    <row r="238" spans="1:21" ht="20.25" customHeight="1">
      <c r="A238" s="105" t="s">
        <v>201</v>
      </c>
      <c r="B238" s="74"/>
      <c r="C238" s="75"/>
      <c r="D238" s="76" t="s">
        <v>29</v>
      </c>
      <c r="E238" s="73"/>
      <c r="F238" s="76" t="s">
        <v>29</v>
      </c>
      <c r="G238" s="75"/>
      <c r="H238" s="76" t="s">
        <v>30</v>
      </c>
      <c r="I238" s="76">
        <f t="shared" si="13"/>
        <v>0</v>
      </c>
      <c r="J238" s="76">
        <f t="shared" si="14"/>
        <v>0</v>
      </c>
      <c r="K238" s="78">
        <f t="shared" si="15"/>
        <v>0</v>
      </c>
      <c r="L238" s="145"/>
      <c r="M238" s="146"/>
      <c r="N238" s="95"/>
      <c r="O238" s="80"/>
      <c r="P238" s="79"/>
      <c r="Q238" s="80"/>
      <c r="R238" s="79"/>
      <c r="S238" s="80"/>
      <c r="T238" s="79"/>
      <c r="U238" s="96"/>
    </row>
    <row r="239" spans="1:21" ht="20.25" customHeight="1">
      <c r="A239" s="105" t="s">
        <v>202</v>
      </c>
      <c r="B239" s="74"/>
      <c r="C239" s="75"/>
      <c r="D239" s="76" t="s">
        <v>29</v>
      </c>
      <c r="E239" s="73"/>
      <c r="F239" s="76" t="s">
        <v>29</v>
      </c>
      <c r="G239" s="75"/>
      <c r="H239" s="76" t="s">
        <v>30</v>
      </c>
      <c r="I239" s="76">
        <f t="shared" si="13"/>
        <v>0</v>
      </c>
      <c r="J239" s="76">
        <f t="shared" si="14"/>
        <v>0</v>
      </c>
      <c r="K239" s="78">
        <f t="shared" si="15"/>
        <v>0</v>
      </c>
      <c r="L239" s="145"/>
      <c r="M239" s="146"/>
      <c r="N239" s="95"/>
      <c r="O239" s="80"/>
      <c r="P239" s="79"/>
      <c r="Q239" s="80"/>
      <c r="R239" s="79"/>
      <c r="S239" s="80"/>
      <c r="T239" s="79"/>
      <c r="U239" s="96"/>
    </row>
    <row r="240" spans="1:21" ht="20.25" customHeight="1">
      <c r="A240" s="105" t="s">
        <v>203</v>
      </c>
      <c r="B240" s="74"/>
      <c r="C240" s="75"/>
      <c r="D240" s="76" t="s">
        <v>29</v>
      </c>
      <c r="E240" s="73"/>
      <c r="F240" s="76" t="s">
        <v>29</v>
      </c>
      <c r="G240" s="75"/>
      <c r="H240" s="76" t="s">
        <v>30</v>
      </c>
      <c r="I240" s="76">
        <f t="shared" si="13"/>
        <v>0</v>
      </c>
      <c r="J240" s="76">
        <f t="shared" si="14"/>
        <v>0</v>
      </c>
      <c r="K240" s="78">
        <f t="shared" si="15"/>
        <v>0</v>
      </c>
      <c r="L240" s="145"/>
      <c r="M240" s="146"/>
      <c r="N240" s="95"/>
      <c r="O240" s="80"/>
      <c r="P240" s="79"/>
      <c r="Q240" s="80"/>
      <c r="R240" s="79"/>
      <c r="S240" s="80"/>
      <c r="T240" s="79"/>
      <c r="U240" s="96"/>
    </row>
    <row r="241" spans="1:21" ht="20.25" customHeight="1">
      <c r="A241" s="105" t="s">
        <v>204</v>
      </c>
      <c r="B241" s="74"/>
      <c r="C241" s="75"/>
      <c r="D241" s="76" t="s">
        <v>29</v>
      </c>
      <c r="E241" s="73"/>
      <c r="F241" s="76" t="s">
        <v>29</v>
      </c>
      <c r="G241" s="75"/>
      <c r="H241" s="76" t="s">
        <v>30</v>
      </c>
      <c r="I241" s="76">
        <f t="shared" si="13"/>
        <v>0</v>
      </c>
      <c r="J241" s="76">
        <f t="shared" si="14"/>
        <v>0</v>
      </c>
      <c r="K241" s="78">
        <f t="shared" si="15"/>
        <v>0</v>
      </c>
      <c r="L241" s="145"/>
      <c r="M241" s="146"/>
      <c r="N241" s="95"/>
      <c r="O241" s="80"/>
      <c r="P241" s="79"/>
      <c r="Q241" s="80"/>
      <c r="R241" s="79"/>
      <c r="S241" s="80"/>
      <c r="T241" s="79"/>
      <c r="U241" s="96"/>
    </row>
    <row r="242" spans="1:21" ht="20.25" customHeight="1">
      <c r="A242" s="105" t="s">
        <v>205</v>
      </c>
      <c r="B242" s="74"/>
      <c r="C242" s="75"/>
      <c r="D242" s="76" t="s">
        <v>29</v>
      </c>
      <c r="E242" s="73"/>
      <c r="F242" s="76" t="s">
        <v>29</v>
      </c>
      <c r="G242" s="75"/>
      <c r="H242" s="76" t="s">
        <v>30</v>
      </c>
      <c r="I242" s="76">
        <f t="shared" si="13"/>
        <v>0</v>
      </c>
      <c r="J242" s="76">
        <f t="shared" si="14"/>
        <v>0</v>
      </c>
      <c r="K242" s="78">
        <f t="shared" si="15"/>
        <v>0</v>
      </c>
      <c r="L242" s="145"/>
      <c r="M242" s="146"/>
      <c r="N242" s="95"/>
      <c r="O242" s="80"/>
      <c r="P242" s="79"/>
      <c r="Q242" s="80"/>
      <c r="R242" s="79"/>
      <c r="S242" s="80"/>
      <c r="T242" s="79"/>
      <c r="U242" s="96"/>
    </row>
    <row r="243" spans="1:21" ht="20.25" customHeight="1">
      <c r="A243" s="105" t="s">
        <v>206</v>
      </c>
      <c r="B243" s="74"/>
      <c r="C243" s="75"/>
      <c r="D243" s="76" t="s">
        <v>29</v>
      </c>
      <c r="E243" s="73"/>
      <c r="F243" s="76" t="s">
        <v>29</v>
      </c>
      <c r="G243" s="75"/>
      <c r="H243" s="76" t="s">
        <v>30</v>
      </c>
      <c r="I243" s="76">
        <f t="shared" si="13"/>
        <v>0</v>
      </c>
      <c r="J243" s="76">
        <f t="shared" si="14"/>
        <v>0</v>
      </c>
      <c r="K243" s="78">
        <f t="shared" si="15"/>
        <v>0</v>
      </c>
      <c r="L243" s="145"/>
      <c r="M243" s="146"/>
      <c r="N243" s="95"/>
      <c r="O243" s="80"/>
      <c r="P243" s="79"/>
      <c r="Q243" s="80"/>
      <c r="R243" s="79"/>
      <c r="S243" s="80"/>
      <c r="T243" s="79"/>
      <c r="U243" s="96"/>
    </row>
    <row r="244" spans="1:21" ht="20.25" customHeight="1">
      <c r="A244" s="105" t="s">
        <v>207</v>
      </c>
      <c r="B244" s="74"/>
      <c r="C244" s="75"/>
      <c r="D244" s="76" t="s">
        <v>29</v>
      </c>
      <c r="E244" s="73"/>
      <c r="F244" s="76" t="s">
        <v>29</v>
      </c>
      <c r="G244" s="75"/>
      <c r="H244" s="76" t="s">
        <v>30</v>
      </c>
      <c r="I244" s="76">
        <f t="shared" si="13"/>
        <v>0</v>
      </c>
      <c r="J244" s="76">
        <f t="shared" si="14"/>
        <v>0</v>
      </c>
      <c r="K244" s="78">
        <f t="shared" si="15"/>
        <v>0</v>
      </c>
      <c r="L244" s="145"/>
      <c r="M244" s="146"/>
      <c r="N244" s="95"/>
      <c r="O244" s="80"/>
      <c r="P244" s="79"/>
      <c r="Q244" s="80"/>
      <c r="R244" s="79"/>
      <c r="S244" s="80"/>
      <c r="T244" s="79"/>
      <c r="U244" s="96"/>
    </row>
    <row r="245" spans="1:21" ht="20.25" customHeight="1">
      <c r="A245" s="105" t="s">
        <v>208</v>
      </c>
      <c r="B245" s="74"/>
      <c r="C245" s="75"/>
      <c r="D245" s="76" t="s">
        <v>29</v>
      </c>
      <c r="E245" s="73"/>
      <c r="F245" s="76" t="s">
        <v>29</v>
      </c>
      <c r="G245" s="75"/>
      <c r="H245" s="76" t="s">
        <v>30</v>
      </c>
      <c r="I245" s="76">
        <f t="shared" si="13"/>
        <v>0</v>
      </c>
      <c r="J245" s="76">
        <f t="shared" si="14"/>
        <v>0</v>
      </c>
      <c r="K245" s="78">
        <f t="shared" si="15"/>
        <v>0</v>
      </c>
      <c r="L245" s="145"/>
      <c r="M245" s="146"/>
      <c r="N245" s="95"/>
      <c r="O245" s="80"/>
      <c r="P245" s="79"/>
      <c r="Q245" s="80"/>
      <c r="R245" s="79"/>
      <c r="S245" s="80"/>
      <c r="T245" s="79"/>
      <c r="U245" s="96"/>
    </row>
    <row r="246" spans="1:21" ht="20.25" customHeight="1">
      <c r="A246" s="105" t="s">
        <v>209</v>
      </c>
      <c r="B246" s="74"/>
      <c r="C246" s="75"/>
      <c r="D246" s="76" t="s">
        <v>29</v>
      </c>
      <c r="E246" s="73"/>
      <c r="F246" s="76" t="s">
        <v>29</v>
      </c>
      <c r="G246" s="75"/>
      <c r="H246" s="76" t="s">
        <v>30</v>
      </c>
      <c r="I246" s="76">
        <f t="shared" si="13"/>
        <v>0</v>
      </c>
      <c r="J246" s="76">
        <f t="shared" si="14"/>
        <v>0</v>
      </c>
      <c r="K246" s="78">
        <f t="shared" si="15"/>
        <v>0</v>
      </c>
      <c r="L246" s="145"/>
      <c r="M246" s="146"/>
      <c r="N246" s="95"/>
      <c r="O246" s="80"/>
      <c r="P246" s="79"/>
      <c r="Q246" s="80"/>
      <c r="R246" s="79"/>
      <c r="S246" s="80"/>
      <c r="T246" s="79"/>
      <c r="U246" s="96"/>
    </row>
    <row r="247" spans="1:21" ht="20.25" customHeight="1">
      <c r="A247" s="105" t="s">
        <v>210</v>
      </c>
      <c r="B247" s="74"/>
      <c r="C247" s="75"/>
      <c r="D247" s="76" t="s">
        <v>29</v>
      </c>
      <c r="E247" s="73"/>
      <c r="F247" s="76" t="s">
        <v>29</v>
      </c>
      <c r="G247" s="75"/>
      <c r="H247" s="76" t="s">
        <v>30</v>
      </c>
      <c r="I247" s="76">
        <f t="shared" si="13"/>
        <v>0</v>
      </c>
      <c r="J247" s="76">
        <f t="shared" si="14"/>
        <v>0</v>
      </c>
      <c r="K247" s="78">
        <f t="shared" si="15"/>
        <v>0</v>
      </c>
      <c r="L247" s="145"/>
      <c r="M247" s="146"/>
      <c r="N247" s="95"/>
      <c r="O247" s="80"/>
      <c r="P247" s="79"/>
      <c r="Q247" s="80"/>
      <c r="R247" s="79"/>
      <c r="S247" s="80"/>
      <c r="T247" s="79"/>
      <c r="U247" s="96"/>
    </row>
    <row r="248" spans="1:21" ht="20.25" customHeight="1">
      <c r="A248" s="105" t="s">
        <v>211</v>
      </c>
      <c r="B248" s="74"/>
      <c r="C248" s="75"/>
      <c r="D248" s="76" t="s">
        <v>29</v>
      </c>
      <c r="E248" s="73"/>
      <c r="F248" s="76" t="s">
        <v>29</v>
      </c>
      <c r="G248" s="75"/>
      <c r="H248" s="76" t="s">
        <v>30</v>
      </c>
      <c r="I248" s="76">
        <f t="shared" si="13"/>
        <v>0</v>
      </c>
      <c r="J248" s="76">
        <f t="shared" si="14"/>
        <v>0</v>
      </c>
      <c r="K248" s="78">
        <f t="shared" si="15"/>
        <v>0</v>
      </c>
      <c r="L248" s="145"/>
      <c r="M248" s="146"/>
      <c r="N248" s="95"/>
      <c r="O248" s="80"/>
      <c r="P248" s="79"/>
      <c r="Q248" s="80"/>
      <c r="R248" s="79"/>
      <c r="S248" s="80"/>
      <c r="T248" s="79"/>
      <c r="U248" s="96"/>
    </row>
    <row r="249" spans="1:21" ht="20.25" customHeight="1">
      <c r="A249" s="105" t="s">
        <v>212</v>
      </c>
      <c r="B249" s="74"/>
      <c r="C249" s="75"/>
      <c r="D249" s="76" t="s">
        <v>29</v>
      </c>
      <c r="E249" s="73"/>
      <c r="F249" s="76" t="s">
        <v>29</v>
      </c>
      <c r="G249" s="75"/>
      <c r="H249" s="76" t="s">
        <v>30</v>
      </c>
      <c r="I249" s="76">
        <f t="shared" si="13"/>
        <v>0</v>
      </c>
      <c r="J249" s="76">
        <f t="shared" si="14"/>
        <v>0</v>
      </c>
      <c r="K249" s="78">
        <f t="shared" si="15"/>
        <v>0</v>
      </c>
      <c r="L249" s="145"/>
      <c r="M249" s="146"/>
      <c r="N249" s="95"/>
      <c r="O249" s="80"/>
      <c r="P249" s="79"/>
      <c r="Q249" s="80"/>
      <c r="R249" s="79"/>
      <c r="S249" s="80"/>
      <c r="T249" s="79"/>
      <c r="U249" s="96"/>
    </row>
    <row r="250" spans="1:21" ht="20.25" customHeight="1">
      <c r="A250" s="105" t="s">
        <v>213</v>
      </c>
      <c r="B250" s="74"/>
      <c r="C250" s="75"/>
      <c r="D250" s="76" t="s">
        <v>29</v>
      </c>
      <c r="E250" s="73"/>
      <c r="F250" s="76" t="s">
        <v>29</v>
      </c>
      <c r="G250" s="75"/>
      <c r="H250" s="76" t="s">
        <v>30</v>
      </c>
      <c r="I250" s="76">
        <f t="shared" si="13"/>
        <v>0</v>
      </c>
      <c r="J250" s="76">
        <f t="shared" si="14"/>
        <v>0</v>
      </c>
      <c r="K250" s="78">
        <f t="shared" si="15"/>
        <v>0</v>
      </c>
      <c r="L250" s="145"/>
      <c r="M250" s="146"/>
      <c r="N250" s="95"/>
      <c r="O250" s="80"/>
      <c r="P250" s="79"/>
      <c r="Q250" s="80"/>
      <c r="R250" s="79"/>
      <c r="S250" s="80"/>
      <c r="T250" s="79"/>
      <c r="U250" s="96"/>
    </row>
    <row r="251" spans="1:21" ht="20.25" customHeight="1">
      <c r="A251" s="105" t="s">
        <v>214</v>
      </c>
      <c r="B251" s="74"/>
      <c r="C251" s="75"/>
      <c r="D251" s="76" t="s">
        <v>29</v>
      </c>
      <c r="E251" s="73"/>
      <c r="F251" s="76" t="s">
        <v>29</v>
      </c>
      <c r="G251" s="75"/>
      <c r="H251" s="76" t="s">
        <v>30</v>
      </c>
      <c r="I251" s="76">
        <f t="shared" si="13"/>
        <v>0</v>
      </c>
      <c r="J251" s="76">
        <f t="shared" si="14"/>
        <v>0</v>
      </c>
      <c r="K251" s="78">
        <f t="shared" si="15"/>
        <v>0</v>
      </c>
      <c r="L251" s="145"/>
      <c r="M251" s="146"/>
      <c r="N251" s="95"/>
      <c r="O251" s="80"/>
      <c r="P251" s="79"/>
      <c r="Q251" s="80"/>
      <c r="R251" s="79"/>
      <c r="S251" s="80"/>
      <c r="T251" s="79"/>
      <c r="U251" s="96"/>
    </row>
    <row r="252" spans="1:21" ht="20.25" customHeight="1">
      <c r="A252" s="105" t="s">
        <v>215</v>
      </c>
      <c r="B252" s="74"/>
      <c r="C252" s="75"/>
      <c r="D252" s="76" t="s">
        <v>29</v>
      </c>
      <c r="E252" s="73"/>
      <c r="F252" s="76" t="s">
        <v>29</v>
      </c>
      <c r="G252" s="75"/>
      <c r="H252" s="76" t="s">
        <v>30</v>
      </c>
      <c r="I252" s="76">
        <f t="shared" si="13"/>
        <v>0</v>
      </c>
      <c r="J252" s="76">
        <f t="shared" si="14"/>
        <v>0</v>
      </c>
      <c r="K252" s="78">
        <f t="shared" si="15"/>
        <v>0</v>
      </c>
      <c r="L252" s="145"/>
      <c r="M252" s="146"/>
      <c r="N252" s="95"/>
      <c r="O252" s="80"/>
      <c r="P252" s="79"/>
      <c r="Q252" s="80"/>
      <c r="R252" s="79"/>
      <c r="S252" s="80"/>
      <c r="T252" s="79"/>
      <c r="U252" s="96"/>
    </row>
    <row r="253" spans="1:21" ht="20.25" customHeight="1">
      <c r="A253" s="105" t="s">
        <v>216</v>
      </c>
      <c r="B253" s="74"/>
      <c r="C253" s="75"/>
      <c r="D253" s="76" t="s">
        <v>29</v>
      </c>
      <c r="E253" s="73"/>
      <c r="F253" s="76" t="s">
        <v>29</v>
      </c>
      <c r="G253" s="75"/>
      <c r="H253" s="76" t="s">
        <v>30</v>
      </c>
      <c r="I253" s="76">
        <f t="shared" si="13"/>
        <v>0</v>
      </c>
      <c r="J253" s="76">
        <f t="shared" si="14"/>
        <v>0</v>
      </c>
      <c r="K253" s="78">
        <f t="shared" si="15"/>
        <v>0</v>
      </c>
      <c r="L253" s="145"/>
      <c r="M253" s="146"/>
      <c r="N253" s="95"/>
      <c r="O253" s="80"/>
      <c r="P253" s="79"/>
      <c r="Q253" s="80"/>
      <c r="R253" s="79"/>
      <c r="S253" s="80"/>
      <c r="T253" s="79"/>
      <c r="U253" s="96"/>
    </row>
    <row r="254" spans="1:21" ht="20.25" customHeight="1">
      <c r="A254" s="105" t="s">
        <v>217</v>
      </c>
      <c r="B254" s="74"/>
      <c r="C254" s="75"/>
      <c r="D254" s="76" t="s">
        <v>29</v>
      </c>
      <c r="E254" s="73"/>
      <c r="F254" s="76" t="s">
        <v>29</v>
      </c>
      <c r="G254" s="75"/>
      <c r="H254" s="76" t="s">
        <v>30</v>
      </c>
      <c r="I254" s="76">
        <f t="shared" si="13"/>
        <v>0</v>
      </c>
      <c r="J254" s="76">
        <f t="shared" si="14"/>
        <v>0</v>
      </c>
      <c r="K254" s="78">
        <f t="shared" si="15"/>
        <v>0</v>
      </c>
      <c r="L254" s="145"/>
      <c r="M254" s="146"/>
      <c r="N254" s="95"/>
      <c r="O254" s="80"/>
      <c r="P254" s="79"/>
      <c r="Q254" s="80"/>
      <c r="R254" s="79"/>
      <c r="S254" s="80"/>
      <c r="T254" s="79"/>
      <c r="U254" s="96"/>
    </row>
    <row r="255" spans="1:21" ht="20.25" customHeight="1">
      <c r="A255" s="105" t="s">
        <v>218</v>
      </c>
      <c r="B255" s="74"/>
      <c r="C255" s="75"/>
      <c r="D255" s="76" t="s">
        <v>29</v>
      </c>
      <c r="E255" s="73"/>
      <c r="F255" s="76" t="s">
        <v>29</v>
      </c>
      <c r="G255" s="75"/>
      <c r="H255" s="76" t="s">
        <v>30</v>
      </c>
      <c r="I255" s="76">
        <f t="shared" si="13"/>
        <v>0</v>
      </c>
      <c r="J255" s="76">
        <f t="shared" si="14"/>
        <v>0</v>
      </c>
      <c r="K255" s="78">
        <f t="shared" si="15"/>
        <v>0</v>
      </c>
      <c r="L255" s="145"/>
      <c r="M255" s="146"/>
      <c r="N255" s="95"/>
      <c r="O255" s="80"/>
      <c r="P255" s="79"/>
      <c r="Q255" s="80"/>
      <c r="R255" s="79"/>
      <c r="S255" s="80"/>
      <c r="T255" s="79"/>
      <c r="U255" s="96"/>
    </row>
    <row r="256" spans="1:21" ht="20.25" customHeight="1">
      <c r="A256" s="105" t="s">
        <v>219</v>
      </c>
      <c r="B256" s="74"/>
      <c r="C256" s="75"/>
      <c r="D256" s="76" t="s">
        <v>29</v>
      </c>
      <c r="E256" s="73"/>
      <c r="F256" s="76" t="s">
        <v>29</v>
      </c>
      <c r="G256" s="75"/>
      <c r="H256" s="76" t="s">
        <v>30</v>
      </c>
      <c r="I256" s="76">
        <f t="shared" si="13"/>
        <v>0</v>
      </c>
      <c r="J256" s="76">
        <f t="shared" si="14"/>
        <v>0</v>
      </c>
      <c r="K256" s="78">
        <f t="shared" si="15"/>
        <v>0</v>
      </c>
      <c r="L256" s="145"/>
      <c r="M256" s="146"/>
      <c r="N256" s="95"/>
      <c r="O256" s="80"/>
      <c r="P256" s="79"/>
      <c r="Q256" s="80"/>
      <c r="R256" s="79"/>
      <c r="S256" s="80"/>
      <c r="T256" s="79"/>
      <c r="U256" s="96"/>
    </row>
    <row r="257" spans="1:21" ht="20.25" customHeight="1">
      <c r="A257" s="105" t="s">
        <v>220</v>
      </c>
      <c r="B257" s="74"/>
      <c r="C257" s="75"/>
      <c r="D257" s="76" t="s">
        <v>29</v>
      </c>
      <c r="E257" s="73"/>
      <c r="F257" s="76" t="s">
        <v>29</v>
      </c>
      <c r="G257" s="75"/>
      <c r="H257" s="76" t="s">
        <v>30</v>
      </c>
      <c r="I257" s="76">
        <f t="shared" si="13"/>
        <v>0</v>
      </c>
      <c r="J257" s="76">
        <f t="shared" si="14"/>
        <v>0</v>
      </c>
      <c r="K257" s="78">
        <f t="shared" si="15"/>
        <v>0</v>
      </c>
      <c r="L257" s="145"/>
      <c r="M257" s="146"/>
      <c r="N257" s="95"/>
      <c r="O257" s="80"/>
      <c r="P257" s="79"/>
      <c r="Q257" s="80"/>
      <c r="R257" s="79"/>
      <c r="S257" s="80"/>
      <c r="T257" s="79"/>
      <c r="U257" s="96"/>
    </row>
    <row r="258" spans="1:21" ht="20.25" customHeight="1">
      <c r="A258" s="105" t="s">
        <v>221</v>
      </c>
      <c r="B258" s="74"/>
      <c r="C258" s="75"/>
      <c r="D258" s="76" t="s">
        <v>29</v>
      </c>
      <c r="E258" s="73"/>
      <c r="F258" s="76" t="s">
        <v>29</v>
      </c>
      <c r="G258" s="75"/>
      <c r="H258" s="76" t="s">
        <v>30</v>
      </c>
      <c r="I258" s="76">
        <f t="shared" si="13"/>
        <v>0</v>
      </c>
      <c r="J258" s="76">
        <f t="shared" si="14"/>
        <v>0</v>
      </c>
      <c r="K258" s="78">
        <f t="shared" si="15"/>
        <v>0</v>
      </c>
      <c r="L258" s="145"/>
      <c r="M258" s="146"/>
      <c r="N258" s="95"/>
      <c r="O258" s="80"/>
      <c r="P258" s="79"/>
      <c r="Q258" s="80"/>
      <c r="R258" s="79"/>
      <c r="S258" s="80"/>
      <c r="T258" s="79"/>
      <c r="U258" s="96"/>
    </row>
    <row r="259" spans="1:21" ht="20.25" customHeight="1">
      <c r="A259" s="105" t="s">
        <v>222</v>
      </c>
      <c r="B259" s="74"/>
      <c r="C259" s="75"/>
      <c r="D259" s="76" t="s">
        <v>29</v>
      </c>
      <c r="E259" s="73"/>
      <c r="F259" s="76" t="s">
        <v>29</v>
      </c>
      <c r="G259" s="75"/>
      <c r="H259" s="76" t="s">
        <v>30</v>
      </c>
      <c r="I259" s="76">
        <f t="shared" si="13"/>
        <v>0</v>
      </c>
      <c r="J259" s="76">
        <f t="shared" si="14"/>
        <v>0</v>
      </c>
      <c r="K259" s="78">
        <f t="shared" si="15"/>
        <v>0</v>
      </c>
      <c r="L259" s="145"/>
      <c r="M259" s="146"/>
      <c r="N259" s="95"/>
      <c r="O259" s="80"/>
      <c r="P259" s="79"/>
      <c r="Q259" s="80"/>
      <c r="R259" s="79"/>
      <c r="S259" s="80"/>
      <c r="T259" s="79"/>
      <c r="U259" s="96"/>
    </row>
    <row r="260" spans="1:21" ht="20.25" customHeight="1">
      <c r="A260" s="105" t="s">
        <v>223</v>
      </c>
      <c r="B260" s="74"/>
      <c r="C260" s="75"/>
      <c r="D260" s="76" t="s">
        <v>29</v>
      </c>
      <c r="E260" s="73"/>
      <c r="F260" s="76" t="s">
        <v>29</v>
      </c>
      <c r="G260" s="75"/>
      <c r="H260" s="76" t="s">
        <v>30</v>
      </c>
      <c r="I260" s="76">
        <f t="shared" si="13"/>
        <v>0</v>
      </c>
      <c r="J260" s="76">
        <f t="shared" si="14"/>
        <v>0</v>
      </c>
      <c r="K260" s="78">
        <f t="shared" si="15"/>
        <v>0</v>
      </c>
      <c r="L260" s="145"/>
      <c r="M260" s="146"/>
      <c r="N260" s="95"/>
      <c r="O260" s="80"/>
      <c r="P260" s="79"/>
      <c r="Q260" s="80"/>
      <c r="R260" s="79"/>
      <c r="S260" s="80"/>
      <c r="T260" s="79"/>
      <c r="U260" s="96"/>
    </row>
    <row r="261" spans="1:21" ht="20.25" customHeight="1">
      <c r="A261" s="105" t="s">
        <v>224</v>
      </c>
      <c r="B261" s="74"/>
      <c r="C261" s="75"/>
      <c r="D261" s="76" t="s">
        <v>29</v>
      </c>
      <c r="E261" s="73"/>
      <c r="F261" s="76" t="s">
        <v>29</v>
      </c>
      <c r="G261" s="75"/>
      <c r="H261" s="76" t="s">
        <v>30</v>
      </c>
      <c r="I261" s="76">
        <f t="shared" si="13"/>
        <v>0</v>
      </c>
      <c r="J261" s="76">
        <f t="shared" si="14"/>
        <v>0</v>
      </c>
      <c r="K261" s="78">
        <f t="shared" si="15"/>
        <v>0</v>
      </c>
      <c r="L261" s="145"/>
      <c r="M261" s="146"/>
      <c r="N261" s="95"/>
      <c r="O261" s="80"/>
      <c r="P261" s="79"/>
      <c r="Q261" s="80"/>
      <c r="R261" s="79"/>
      <c r="S261" s="80"/>
      <c r="T261" s="79"/>
      <c r="U261" s="96"/>
    </row>
    <row r="262" spans="1:21" ht="20.25" customHeight="1">
      <c r="A262" s="105" t="s">
        <v>225</v>
      </c>
      <c r="B262" s="74"/>
      <c r="C262" s="75"/>
      <c r="D262" s="76" t="s">
        <v>29</v>
      </c>
      <c r="E262" s="73"/>
      <c r="F262" s="76" t="s">
        <v>29</v>
      </c>
      <c r="G262" s="75"/>
      <c r="H262" s="76" t="s">
        <v>30</v>
      </c>
      <c r="I262" s="76">
        <f t="shared" si="13"/>
        <v>0</v>
      </c>
      <c r="J262" s="76">
        <f t="shared" si="14"/>
        <v>0</v>
      </c>
      <c r="K262" s="78">
        <f t="shared" si="15"/>
        <v>0</v>
      </c>
      <c r="L262" s="145"/>
      <c r="M262" s="146"/>
      <c r="N262" s="95"/>
      <c r="O262" s="80"/>
      <c r="P262" s="79"/>
      <c r="Q262" s="80"/>
      <c r="R262" s="79"/>
      <c r="S262" s="80"/>
      <c r="T262" s="79"/>
      <c r="U262" s="96"/>
    </row>
    <row r="263" spans="1:21" ht="20.25" customHeight="1">
      <c r="A263" s="105" t="s">
        <v>226</v>
      </c>
      <c r="B263" s="74"/>
      <c r="C263" s="75"/>
      <c r="D263" s="76" t="s">
        <v>29</v>
      </c>
      <c r="E263" s="73"/>
      <c r="F263" s="76" t="s">
        <v>29</v>
      </c>
      <c r="G263" s="75"/>
      <c r="H263" s="76" t="s">
        <v>30</v>
      </c>
      <c r="I263" s="76">
        <f t="shared" si="13"/>
        <v>0</v>
      </c>
      <c r="J263" s="76">
        <f t="shared" si="14"/>
        <v>0</v>
      </c>
      <c r="K263" s="78">
        <f t="shared" si="15"/>
        <v>0</v>
      </c>
      <c r="L263" s="145"/>
      <c r="M263" s="146"/>
      <c r="N263" s="95"/>
      <c r="O263" s="80"/>
      <c r="P263" s="79"/>
      <c r="Q263" s="80"/>
      <c r="R263" s="79"/>
      <c r="S263" s="80"/>
      <c r="T263" s="79"/>
      <c r="U263" s="96"/>
    </row>
    <row r="264" spans="1:21" ht="20.25" customHeight="1">
      <c r="A264" s="105" t="s">
        <v>227</v>
      </c>
      <c r="B264" s="74"/>
      <c r="C264" s="75"/>
      <c r="D264" s="76" t="s">
        <v>29</v>
      </c>
      <c r="E264" s="73"/>
      <c r="F264" s="76" t="s">
        <v>29</v>
      </c>
      <c r="G264" s="75"/>
      <c r="H264" s="76" t="s">
        <v>30</v>
      </c>
      <c r="I264" s="76">
        <f t="shared" si="13"/>
        <v>0</v>
      </c>
      <c r="J264" s="76">
        <f t="shared" si="14"/>
        <v>0</v>
      </c>
      <c r="K264" s="78">
        <f t="shared" si="15"/>
        <v>0</v>
      </c>
      <c r="L264" s="145"/>
      <c r="M264" s="146"/>
      <c r="N264" s="95"/>
      <c r="O264" s="80"/>
      <c r="P264" s="79"/>
      <c r="Q264" s="80"/>
      <c r="R264" s="79"/>
      <c r="S264" s="80"/>
      <c r="T264" s="79"/>
      <c r="U264" s="96"/>
    </row>
    <row r="265" spans="1:21" ht="20.25" customHeight="1">
      <c r="A265" s="105" t="s">
        <v>228</v>
      </c>
      <c r="B265" s="74"/>
      <c r="C265" s="75"/>
      <c r="D265" s="76" t="s">
        <v>29</v>
      </c>
      <c r="E265" s="73"/>
      <c r="F265" s="76" t="s">
        <v>29</v>
      </c>
      <c r="G265" s="75"/>
      <c r="H265" s="76" t="s">
        <v>30</v>
      </c>
      <c r="I265" s="76">
        <f t="shared" si="13"/>
        <v>0</v>
      </c>
      <c r="J265" s="76">
        <f t="shared" si="14"/>
        <v>0</v>
      </c>
      <c r="K265" s="78">
        <f t="shared" si="15"/>
        <v>0</v>
      </c>
      <c r="L265" s="145"/>
      <c r="M265" s="146"/>
      <c r="N265" s="95"/>
      <c r="O265" s="80"/>
      <c r="P265" s="79"/>
      <c r="Q265" s="80"/>
      <c r="R265" s="79"/>
      <c r="S265" s="80"/>
      <c r="T265" s="79"/>
      <c r="U265" s="96"/>
    </row>
    <row r="266" spans="1:21" ht="20.25" customHeight="1">
      <c r="A266" s="105" t="s">
        <v>229</v>
      </c>
      <c r="B266" s="74"/>
      <c r="C266" s="75"/>
      <c r="D266" s="76" t="s">
        <v>29</v>
      </c>
      <c r="E266" s="73"/>
      <c r="F266" s="76" t="s">
        <v>29</v>
      </c>
      <c r="G266" s="75"/>
      <c r="H266" s="76" t="s">
        <v>30</v>
      </c>
      <c r="I266" s="76">
        <f t="shared" si="13"/>
        <v>0</v>
      </c>
      <c r="J266" s="76">
        <f t="shared" si="14"/>
        <v>0</v>
      </c>
      <c r="K266" s="78">
        <f t="shared" si="15"/>
        <v>0</v>
      </c>
      <c r="L266" s="145"/>
      <c r="M266" s="146"/>
      <c r="N266" s="95"/>
      <c r="O266" s="80"/>
      <c r="P266" s="79"/>
      <c r="Q266" s="80"/>
      <c r="R266" s="79"/>
      <c r="S266" s="80"/>
      <c r="T266" s="79"/>
      <c r="U266" s="96"/>
    </row>
    <row r="267" spans="1:21" ht="20.25" customHeight="1" thickBot="1">
      <c r="A267" s="105" t="s">
        <v>230</v>
      </c>
      <c r="B267" s="74"/>
      <c r="C267" s="75"/>
      <c r="D267" s="76" t="s">
        <v>29</v>
      </c>
      <c r="E267" s="73"/>
      <c r="F267" s="76" t="s">
        <v>29</v>
      </c>
      <c r="G267" s="75"/>
      <c r="H267" s="76" t="s">
        <v>30</v>
      </c>
      <c r="I267" s="76">
        <f t="shared" si="13"/>
        <v>0</v>
      </c>
      <c r="J267" s="76">
        <f t="shared" si="14"/>
        <v>0</v>
      </c>
      <c r="K267" s="78">
        <f t="shared" si="15"/>
        <v>0</v>
      </c>
      <c r="L267" s="145"/>
      <c r="M267" s="146"/>
      <c r="N267" s="98"/>
      <c r="O267" s="102"/>
      <c r="P267" s="100"/>
      <c r="Q267" s="102"/>
      <c r="R267" s="100"/>
      <c r="S267" s="102"/>
      <c r="T267" s="100"/>
      <c r="U267" s="103"/>
    </row>
    <row r="268" spans="1:18" ht="20.25" customHeight="1" thickBot="1">
      <c r="A268" s="46"/>
      <c r="B268" s="105" t="s">
        <v>132</v>
      </c>
      <c r="C268" s="111">
        <f>SUM(I214:I267)</f>
        <v>0</v>
      </c>
      <c r="D268" s="61" t="s">
        <v>333</v>
      </c>
      <c r="E268" s="61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</row>
    <row r="269" spans="1:18" ht="20.25" customHeight="1" thickBot="1">
      <c r="A269" s="46"/>
      <c r="B269" s="105" t="s">
        <v>62</v>
      </c>
      <c r="C269" s="104">
        <f>CEILING(((SUMIF(O214:O267,1,J214:J267)+SUMIF(Q214:Q267,1,J214:J267)+SUMIF(S214:S267,1,K214:K267)+SUMIF(U214:U267,1,K214:K267))/1000),1)</f>
        <v>0</v>
      </c>
      <c r="D269" s="61" t="s">
        <v>63</v>
      </c>
      <c r="E269" s="61"/>
      <c r="F269" s="46"/>
      <c r="G269" s="83"/>
      <c r="H269" s="46"/>
      <c r="I269" s="83"/>
      <c r="J269" s="46"/>
      <c r="K269" s="46"/>
      <c r="L269" s="155">
        <f>$C$5</f>
        <v>0</v>
      </c>
      <c r="M269" s="162"/>
      <c r="N269" s="162"/>
      <c r="O269" s="163"/>
      <c r="P269" s="46"/>
      <c r="Q269" s="46"/>
      <c r="R269" s="46"/>
    </row>
    <row r="270" spans="1:19" ht="20.25" customHeight="1" thickBot="1">
      <c r="A270" s="46"/>
      <c r="B270" s="105" t="s">
        <v>65</v>
      </c>
      <c r="C270" s="104">
        <f>CEILING(((SUMIF(O214:O267,2,J214:J267)+SUMIF(Q214:Q267,2,J214:J267)+SUMIF(S214:S267,2,K214:K267)+SUMIF(U214:U267,2,K214:K267))/1000),1)</f>
        <v>0</v>
      </c>
      <c r="D270" s="61" t="s">
        <v>63</v>
      </c>
      <c r="E270" s="61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149">
        <f>$S$5</f>
        <v>0</v>
      </c>
      <c r="R270" s="150"/>
      <c r="S270" s="151"/>
    </row>
    <row r="271" spans="1:19" ht="20.25" customHeight="1" thickBot="1">
      <c r="A271" s="46"/>
      <c r="B271" s="105" t="s">
        <v>67</v>
      </c>
      <c r="C271" s="104">
        <f>CEILING(((SUMIF(O214:O267,3,J214:J267)+SUMIF(Q214:Q267,3,J214:J267)+SUMIF(S214:S267,3,K214:K267)+SUMIF(U214:U267,3,K214:K267))/1000),1)</f>
        <v>0</v>
      </c>
      <c r="D271" s="61" t="s">
        <v>63</v>
      </c>
      <c r="E271" s="61"/>
      <c r="F271" s="46"/>
      <c r="G271" s="46"/>
      <c r="H271" s="46"/>
      <c r="I271" s="46"/>
      <c r="J271" s="46"/>
      <c r="K271" s="46"/>
      <c r="L271" s="155">
        <f>$C$7</f>
        <v>0</v>
      </c>
      <c r="M271" s="156"/>
      <c r="N271" s="156"/>
      <c r="O271" s="157"/>
      <c r="P271" s="46"/>
      <c r="Q271" s="152"/>
      <c r="R271" s="153"/>
      <c r="S271" s="154"/>
    </row>
    <row r="272" spans="1:18" ht="20.25" customHeight="1" thickBot="1">
      <c r="A272" s="46"/>
      <c r="B272" s="105" t="s">
        <v>69</v>
      </c>
      <c r="C272" s="104">
        <f>CEILING(((SUMIF(O214:O267,4,J214:J267)+SUMIF(Q214:Q267,4,J214:J267)+SUMIF(S214:S267,4,K214:K267)+SUMIF(U214:U267,4,K214:K267))/1000),1)</f>
        <v>0</v>
      </c>
      <c r="D272" s="61" t="s">
        <v>63</v>
      </c>
      <c r="E272" s="61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</row>
    <row r="273" spans="1:15" ht="20.25" customHeight="1" thickBot="1">
      <c r="A273" s="141" t="s">
        <v>77</v>
      </c>
      <c r="B273" s="141"/>
      <c r="C273" s="104">
        <f>SUM(G214:G267)</f>
        <v>0</v>
      </c>
      <c r="D273" s="61" t="s">
        <v>30</v>
      </c>
      <c r="E273" s="61"/>
      <c r="L273" s="158">
        <f>$C$9</f>
        <v>0</v>
      </c>
      <c r="M273" s="159"/>
      <c r="N273" s="159"/>
      <c r="O273" s="160"/>
    </row>
    <row r="274" spans="1:5" ht="20.25" customHeight="1" thickBot="1">
      <c r="A274" s="105"/>
      <c r="B274" s="105" t="s">
        <v>71</v>
      </c>
      <c r="C274" s="104">
        <f>CEILING(((SUMIF(N214:N267,"U",J214:J267)+SUMIF(P214:P267,"U",J214:J267)+SUMIF(R214:R267,"U",K214:K267)+SUMIF(T214:T267,"U",K214:K267))/1000),1)</f>
        <v>0</v>
      </c>
      <c r="D274" s="61" t="s">
        <v>63</v>
      </c>
      <c r="E274" s="61"/>
    </row>
    <row r="275" spans="1:15" ht="20.25" customHeight="1" thickBot="1">
      <c r="A275" s="105"/>
      <c r="B275" s="105" t="s">
        <v>73</v>
      </c>
      <c r="C275" s="104">
        <f>CEILING(((SUMIF(N214:N267,"D",J214:J267)+SUMIF(P214:P267,"D",J214:J267)+SUMIF(R214:R267,"D",K214:K267)+SUMIF(T214:T267,"D",K214:K267))/1000),1)</f>
        <v>0</v>
      </c>
      <c r="D275" s="61" t="s">
        <v>63</v>
      </c>
      <c r="E275" s="61"/>
      <c r="L275" s="161">
        <f>$C$11</f>
        <v>0</v>
      </c>
      <c r="M275" s="159"/>
      <c r="N275" s="159"/>
      <c r="O275" s="160"/>
    </row>
    <row r="276" spans="1:5" ht="20.25" customHeight="1">
      <c r="A276" s="105"/>
      <c r="B276" s="105" t="s">
        <v>75</v>
      </c>
      <c r="C276" s="104">
        <f>CEILING(((SUMIF(N214:N267,"F",J214:J267)+SUMIF(P214:P267,"F",J214:J267)+SUMIF(R214:R267,"F",K214:K267)+SUMIF(T214:T267,"F",K214:K267))/1000),1)</f>
        <v>0</v>
      </c>
      <c r="D276" s="61" t="s">
        <v>63</v>
      </c>
      <c r="E276" s="61"/>
    </row>
    <row r="277" spans="1:21" ht="20.25" customHeight="1">
      <c r="A277" s="46"/>
      <c r="B277" s="46"/>
      <c r="C277" s="46"/>
      <c r="D277" s="59"/>
      <c r="E277" s="59"/>
      <c r="F277" s="59"/>
      <c r="G277" s="59"/>
      <c r="H277" s="46"/>
      <c r="I277" s="46"/>
      <c r="J277" s="46"/>
      <c r="K277" s="46"/>
      <c r="L277" s="46"/>
      <c r="M277" s="46"/>
      <c r="N277" s="175"/>
      <c r="O277" s="175"/>
      <c r="P277" s="175"/>
      <c r="Q277" s="175"/>
      <c r="R277" s="175"/>
      <c r="S277" s="175"/>
      <c r="T277" s="175"/>
      <c r="U277" s="175"/>
    </row>
    <row r="278" spans="1:21" ht="20.25" customHeight="1">
      <c r="A278" s="46"/>
      <c r="B278" s="46"/>
      <c r="C278" s="46"/>
      <c r="D278" s="59"/>
      <c r="E278" s="59"/>
      <c r="F278" s="59"/>
      <c r="G278" s="84"/>
      <c r="H278" s="71"/>
      <c r="I278" s="46"/>
      <c r="J278" s="46"/>
      <c r="K278" s="46"/>
      <c r="L278" s="46"/>
      <c r="M278" s="46"/>
      <c r="N278" s="169" t="s">
        <v>13</v>
      </c>
      <c r="O278" s="170"/>
      <c r="P278" s="170"/>
      <c r="Q278" s="170"/>
      <c r="R278" s="170"/>
      <c r="S278" s="170"/>
      <c r="T278" s="170"/>
      <c r="U278" s="171"/>
    </row>
    <row r="279" spans="1:21" ht="20.25" customHeight="1">
      <c r="A279" s="67"/>
      <c r="B279" s="68" t="s">
        <v>14</v>
      </c>
      <c r="C279" s="172" t="s">
        <v>15</v>
      </c>
      <c r="D279" s="172"/>
      <c r="E279" s="172" t="s">
        <v>16</v>
      </c>
      <c r="F279" s="172"/>
      <c r="G279" s="173" t="s">
        <v>17</v>
      </c>
      <c r="H279" s="173"/>
      <c r="I279" s="69"/>
      <c r="J279" s="69"/>
      <c r="K279" s="69"/>
      <c r="L279" s="174" t="s">
        <v>18</v>
      </c>
      <c r="M279" s="174"/>
      <c r="N279" s="169" t="s">
        <v>19</v>
      </c>
      <c r="O279" s="170"/>
      <c r="P279" s="170"/>
      <c r="Q279" s="170"/>
      <c r="R279" s="170"/>
      <c r="S279" s="170"/>
      <c r="T279" s="170"/>
      <c r="U279" s="171"/>
    </row>
    <row r="280" spans="1:21" ht="20.25" customHeight="1">
      <c r="A280" s="67"/>
      <c r="B280" s="70" t="s">
        <v>20</v>
      </c>
      <c r="C280" s="165" t="s">
        <v>21</v>
      </c>
      <c r="D280" s="165"/>
      <c r="E280" s="165" t="s">
        <v>22</v>
      </c>
      <c r="F280" s="165"/>
      <c r="G280" s="165" t="s">
        <v>23</v>
      </c>
      <c r="H280" s="165"/>
      <c r="I280" s="71"/>
      <c r="J280" s="71"/>
      <c r="K280" s="71"/>
      <c r="L280" s="166"/>
      <c r="M280" s="166"/>
      <c r="N280" s="167" t="s">
        <v>24</v>
      </c>
      <c r="O280" s="167"/>
      <c r="P280" s="168" t="s">
        <v>11</v>
      </c>
      <c r="Q280" s="168"/>
      <c r="R280" s="168" t="s">
        <v>4</v>
      </c>
      <c r="S280" s="168"/>
      <c r="T280" s="168" t="s">
        <v>25</v>
      </c>
      <c r="U280" s="168"/>
    </row>
    <row r="281" spans="1:21" ht="20.25" customHeight="1" thickBot="1">
      <c r="A281" s="67"/>
      <c r="B281" s="164" t="s">
        <v>26</v>
      </c>
      <c r="C281" s="164"/>
      <c r="D281" s="164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4"/>
      <c r="U281" s="164"/>
    </row>
    <row r="282" spans="1:21" ht="20.25" customHeight="1">
      <c r="A282" s="67"/>
      <c r="B282" s="72"/>
      <c r="C282" s="72"/>
      <c r="D282" s="72"/>
      <c r="E282" s="73"/>
      <c r="F282" s="72"/>
      <c r="G282" s="72"/>
      <c r="H282" s="72"/>
      <c r="I282" s="72"/>
      <c r="J282" s="72"/>
      <c r="K282" s="72"/>
      <c r="L282" s="45"/>
      <c r="M282" s="45"/>
      <c r="N282" s="91" t="s">
        <v>332</v>
      </c>
      <c r="O282" s="92" t="s">
        <v>27</v>
      </c>
      <c r="P282" s="93" t="s">
        <v>332</v>
      </c>
      <c r="Q282" s="92" t="s">
        <v>27</v>
      </c>
      <c r="R282" s="93" t="s">
        <v>332</v>
      </c>
      <c r="S282" s="92" t="s">
        <v>27</v>
      </c>
      <c r="T282" s="93" t="s">
        <v>332</v>
      </c>
      <c r="U282" s="94" t="s">
        <v>27</v>
      </c>
    </row>
    <row r="283" spans="1:21" ht="20.25" customHeight="1">
      <c r="A283" s="105" t="s">
        <v>231</v>
      </c>
      <c r="B283" s="74"/>
      <c r="C283" s="75"/>
      <c r="D283" s="76" t="s">
        <v>29</v>
      </c>
      <c r="E283" s="73"/>
      <c r="F283" s="76" t="s">
        <v>29</v>
      </c>
      <c r="G283" s="75"/>
      <c r="H283" s="76" t="s">
        <v>30</v>
      </c>
      <c r="I283" s="76">
        <f aca="true" t="shared" si="16" ref="I283:I336">(C283*E283)*G283/1000000</f>
        <v>0</v>
      </c>
      <c r="J283" s="76">
        <f aca="true" t="shared" si="17" ref="J283:J336">(C283+50)*G283</f>
        <v>0</v>
      </c>
      <c r="K283" s="78">
        <f aca="true" t="shared" si="18" ref="K283:K336">(E283+50)*G283</f>
        <v>0</v>
      </c>
      <c r="L283" s="145"/>
      <c r="M283" s="146"/>
      <c r="N283" s="95"/>
      <c r="O283" s="80"/>
      <c r="P283" s="79"/>
      <c r="Q283" s="80"/>
      <c r="R283" s="79"/>
      <c r="S283" s="80"/>
      <c r="T283" s="79"/>
      <c r="U283" s="96"/>
    </row>
    <row r="284" spans="1:21" ht="20.25" customHeight="1">
      <c r="A284" s="105" t="s">
        <v>232</v>
      </c>
      <c r="B284" s="74"/>
      <c r="C284" s="75"/>
      <c r="D284" s="76" t="s">
        <v>29</v>
      </c>
      <c r="E284" s="73"/>
      <c r="F284" s="76" t="s">
        <v>29</v>
      </c>
      <c r="G284" s="75"/>
      <c r="H284" s="76" t="s">
        <v>30</v>
      </c>
      <c r="I284" s="76">
        <f t="shared" si="16"/>
        <v>0</v>
      </c>
      <c r="J284" s="76">
        <f t="shared" si="17"/>
        <v>0</v>
      </c>
      <c r="K284" s="78">
        <f t="shared" si="18"/>
        <v>0</v>
      </c>
      <c r="L284" s="145"/>
      <c r="M284" s="146"/>
      <c r="N284" s="95"/>
      <c r="O284" s="80"/>
      <c r="P284" s="79"/>
      <c r="Q284" s="80"/>
      <c r="R284" s="79"/>
      <c r="S284" s="80"/>
      <c r="T284" s="79"/>
      <c r="U284" s="96"/>
    </row>
    <row r="285" spans="1:21" ht="20.25" customHeight="1">
      <c r="A285" s="105" t="s">
        <v>233</v>
      </c>
      <c r="B285" s="74"/>
      <c r="C285" s="75"/>
      <c r="D285" s="76" t="s">
        <v>29</v>
      </c>
      <c r="E285" s="73"/>
      <c r="F285" s="76" t="s">
        <v>29</v>
      </c>
      <c r="G285" s="75"/>
      <c r="H285" s="76" t="s">
        <v>30</v>
      </c>
      <c r="I285" s="76">
        <f t="shared" si="16"/>
        <v>0</v>
      </c>
      <c r="J285" s="76">
        <f t="shared" si="17"/>
        <v>0</v>
      </c>
      <c r="K285" s="78">
        <f t="shared" si="18"/>
        <v>0</v>
      </c>
      <c r="L285" s="145"/>
      <c r="M285" s="146"/>
      <c r="N285" s="95"/>
      <c r="O285" s="80"/>
      <c r="P285" s="79"/>
      <c r="Q285" s="80"/>
      <c r="R285" s="79"/>
      <c r="S285" s="80"/>
      <c r="T285" s="79"/>
      <c r="U285" s="96"/>
    </row>
    <row r="286" spans="1:21" ht="20.25" customHeight="1">
      <c r="A286" s="105" t="s">
        <v>234</v>
      </c>
      <c r="B286" s="74"/>
      <c r="C286" s="81"/>
      <c r="D286" s="76" t="s">
        <v>29</v>
      </c>
      <c r="E286" s="73"/>
      <c r="F286" s="76" t="s">
        <v>29</v>
      </c>
      <c r="G286" s="75"/>
      <c r="H286" s="76" t="s">
        <v>30</v>
      </c>
      <c r="I286" s="76">
        <f t="shared" si="16"/>
        <v>0</v>
      </c>
      <c r="J286" s="76">
        <f t="shared" si="17"/>
        <v>0</v>
      </c>
      <c r="K286" s="78">
        <f t="shared" si="18"/>
        <v>0</v>
      </c>
      <c r="L286" s="145"/>
      <c r="M286" s="146"/>
      <c r="N286" s="95"/>
      <c r="O286" s="80"/>
      <c r="P286" s="79"/>
      <c r="Q286" s="80"/>
      <c r="R286" s="79"/>
      <c r="S286" s="80"/>
      <c r="T286" s="79"/>
      <c r="U286" s="96"/>
    </row>
    <row r="287" spans="1:21" ht="20.25" customHeight="1">
      <c r="A287" s="105" t="s">
        <v>235</v>
      </c>
      <c r="B287" s="74"/>
      <c r="C287" s="75"/>
      <c r="D287" s="76" t="s">
        <v>29</v>
      </c>
      <c r="E287" s="73"/>
      <c r="F287" s="76" t="s">
        <v>29</v>
      </c>
      <c r="G287" s="75"/>
      <c r="H287" s="76" t="s">
        <v>30</v>
      </c>
      <c r="I287" s="76">
        <f t="shared" si="16"/>
        <v>0</v>
      </c>
      <c r="J287" s="76">
        <f t="shared" si="17"/>
        <v>0</v>
      </c>
      <c r="K287" s="78">
        <f t="shared" si="18"/>
        <v>0</v>
      </c>
      <c r="L287" s="145"/>
      <c r="M287" s="146"/>
      <c r="N287" s="95"/>
      <c r="O287" s="80"/>
      <c r="P287" s="79"/>
      <c r="Q287" s="80"/>
      <c r="R287" s="79"/>
      <c r="S287" s="80"/>
      <c r="T287" s="79"/>
      <c r="U287" s="96"/>
    </row>
    <row r="288" spans="1:21" ht="20.25" customHeight="1">
      <c r="A288" s="105" t="s">
        <v>236</v>
      </c>
      <c r="B288" s="74"/>
      <c r="C288" s="75"/>
      <c r="D288" s="76" t="s">
        <v>29</v>
      </c>
      <c r="E288" s="73"/>
      <c r="F288" s="76" t="s">
        <v>29</v>
      </c>
      <c r="G288" s="75"/>
      <c r="H288" s="76" t="s">
        <v>30</v>
      </c>
      <c r="I288" s="76">
        <f t="shared" si="16"/>
        <v>0</v>
      </c>
      <c r="J288" s="76">
        <f t="shared" si="17"/>
        <v>0</v>
      </c>
      <c r="K288" s="78">
        <f t="shared" si="18"/>
        <v>0</v>
      </c>
      <c r="L288" s="145"/>
      <c r="M288" s="146"/>
      <c r="N288" s="95"/>
      <c r="O288" s="80"/>
      <c r="P288" s="79"/>
      <c r="Q288" s="80"/>
      <c r="R288" s="79"/>
      <c r="S288" s="80"/>
      <c r="T288" s="79"/>
      <c r="U288" s="96"/>
    </row>
    <row r="289" spans="1:21" ht="20.25" customHeight="1">
      <c r="A289" s="105" t="s">
        <v>237</v>
      </c>
      <c r="B289" s="74"/>
      <c r="C289" s="75"/>
      <c r="D289" s="76" t="s">
        <v>29</v>
      </c>
      <c r="E289" s="73"/>
      <c r="F289" s="76" t="s">
        <v>29</v>
      </c>
      <c r="G289" s="75"/>
      <c r="H289" s="76" t="s">
        <v>30</v>
      </c>
      <c r="I289" s="76">
        <f t="shared" si="16"/>
        <v>0</v>
      </c>
      <c r="J289" s="76">
        <f t="shared" si="17"/>
        <v>0</v>
      </c>
      <c r="K289" s="78">
        <f t="shared" si="18"/>
        <v>0</v>
      </c>
      <c r="L289" s="145"/>
      <c r="M289" s="146"/>
      <c r="N289" s="95"/>
      <c r="O289" s="80"/>
      <c r="P289" s="79"/>
      <c r="Q289" s="80"/>
      <c r="R289" s="79"/>
      <c r="S289" s="80"/>
      <c r="T289" s="79"/>
      <c r="U289" s="96"/>
    </row>
    <row r="290" spans="1:21" ht="20.25" customHeight="1">
      <c r="A290" s="105" t="s">
        <v>238</v>
      </c>
      <c r="B290" s="74"/>
      <c r="C290" s="75"/>
      <c r="D290" s="76" t="s">
        <v>29</v>
      </c>
      <c r="E290" s="73"/>
      <c r="F290" s="76" t="s">
        <v>29</v>
      </c>
      <c r="G290" s="75"/>
      <c r="H290" s="76" t="s">
        <v>30</v>
      </c>
      <c r="I290" s="76">
        <f t="shared" si="16"/>
        <v>0</v>
      </c>
      <c r="J290" s="76">
        <f t="shared" si="17"/>
        <v>0</v>
      </c>
      <c r="K290" s="78">
        <f t="shared" si="18"/>
        <v>0</v>
      </c>
      <c r="L290" s="145"/>
      <c r="M290" s="146"/>
      <c r="N290" s="95"/>
      <c r="O290" s="80"/>
      <c r="P290" s="79"/>
      <c r="Q290" s="80"/>
      <c r="R290" s="79"/>
      <c r="S290" s="80"/>
      <c r="T290" s="79"/>
      <c r="U290" s="96"/>
    </row>
    <row r="291" spans="1:21" ht="20.25" customHeight="1">
      <c r="A291" s="105" t="s">
        <v>239</v>
      </c>
      <c r="B291" s="74"/>
      <c r="C291" s="75"/>
      <c r="D291" s="76" t="s">
        <v>29</v>
      </c>
      <c r="E291" s="73"/>
      <c r="F291" s="76" t="s">
        <v>29</v>
      </c>
      <c r="G291" s="75"/>
      <c r="H291" s="76" t="s">
        <v>30</v>
      </c>
      <c r="I291" s="76">
        <f t="shared" si="16"/>
        <v>0</v>
      </c>
      <c r="J291" s="76">
        <f t="shared" si="17"/>
        <v>0</v>
      </c>
      <c r="K291" s="78">
        <f t="shared" si="18"/>
        <v>0</v>
      </c>
      <c r="L291" s="145"/>
      <c r="M291" s="146"/>
      <c r="N291" s="95"/>
      <c r="O291" s="80"/>
      <c r="P291" s="79"/>
      <c r="Q291" s="80"/>
      <c r="R291" s="79"/>
      <c r="S291" s="80"/>
      <c r="T291" s="79"/>
      <c r="U291" s="96"/>
    </row>
    <row r="292" spans="1:21" ht="20.25" customHeight="1">
      <c r="A292" s="105" t="s">
        <v>240</v>
      </c>
      <c r="B292" s="74"/>
      <c r="C292" s="75"/>
      <c r="D292" s="76" t="s">
        <v>29</v>
      </c>
      <c r="E292" s="73"/>
      <c r="F292" s="76" t="s">
        <v>29</v>
      </c>
      <c r="G292" s="75"/>
      <c r="H292" s="76" t="s">
        <v>30</v>
      </c>
      <c r="I292" s="76">
        <f t="shared" si="16"/>
        <v>0</v>
      </c>
      <c r="J292" s="76">
        <f t="shared" si="17"/>
        <v>0</v>
      </c>
      <c r="K292" s="78">
        <f t="shared" si="18"/>
        <v>0</v>
      </c>
      <c r="L292" s="145"/>
      <c r="M292" s="146"/>
      <c r="N292" s="95"/>
      <c r="O292" s="80"/>
      <c r="P292" s="79"/>
      <c r="Q292" s="80"/>
      <c r="R292" s="79"/>
      <c r="S292" s="80"/>
      <c r="T292" s="79"/>
      <c r="U292" s="96"/>
    </row>
    <row r="293" spans="1:21" ht="20.25" customHeight="1">
      <c r="A293" s="105" t="s">
        <v>241</v>
      </c>
      <c r="B293" s="74"/>
      <c r="C293" s="75"/>
      <c r="D293" s="76" t="s">
        <v>29</v>
      </c>
      <c r="E293" s="73"/>
      <c r="F293" s="76" t="s">
        <v>29</v>
      </c>
      <c r="G293" s="75"/>
      <c r="H293" s="76" t="s">
        <v>30</v>
      </c>
      <c r="I293" s="76">
        <f t="shared" si="16"/>
        <v>0</v>
      </c>
      <c r="J293" s="76">
        <f t="shared" si="17"/>
        <v>0</v>
      </c>
      <c r="K293" s="78">
        <f t="shared" si="18"/>
        <v>0</v>
      </c>
      <c r="L293" s="145"/>
      <c r="M293" s="146"/>
      <c r="N293" s="95"/>
      <c r="O293" s="80"/>
      <c r="P293" s="79"/>
      <c r="Q293" s="80"/>
      <c r="R293" s="79"/>
      <c r="S293" s="80"/>
      <c r="T293" s="79"/>
      <c r="U293" s="96"/>
    </row>
    <row r="294" spans="1:21" ht="20.25" customHeight="1">
      <c r="A294" s="105" t="s">
        <v>242</v>
      </c>
      <c r="B294" s="74"/>
      <c r="C294" s="75"/>
      <c r="D294" s="76" t="s">
        <v>29</v>
      </c>
      <c r="E294" s="73"/>
      <c r="F294" s="76" t="s">
        <v>29</v>
      </c>
      <c r="G294" s="75"/>
      <c r="H294" s="76" t="s">
        <v>30</v>
      </c>
      <c r="I294" s="76">
        <f t="shared" si="16"/>
        <v>0</v>
      </c>
      <c r="J294" s="76">
        <f t="shared" si="17"/>
        <v>0</v>
      </c>
      <c r="K294" s="78">
        <f t="shared" si="18"/>
        <v>0</v>
      </c>
      <c r="L294" s="145"/>
      <c r="M294" s="146"/>
      <c r="N294" s="95"/>
      <c r="O294" s="80"/>
      <c r="P294" s="79"/>
      <c r="Q294" s="80"/>
      <c r="R294" s="79"/>
      <c r="S294" s="80"/>
      <c r="T294" s="79"/>
      <c r="U294" s="96"/>
    </row>
    <row r="295" spans="1:21" ht="20.25" customHeight="1">
      <c r="A295" s="105" t="s">
        <v>243</v>
      </c>
      <c r="B295" s="74"/>
      <c r="C295" s="75"/>
      <c r="D295" s="76" t="s">
        <v>29</v>
      </c>
      <c r="E295" s="73"/>
      <c r="F295" s="76" t="s">
        <v>29</v>
      </c>
      <c r="G295" s="75"/>
      <c r="H295" s="76" t="s">
        <v>30</v>
      </c>
      <c r="I295" s="76">
        <f t="shared" si="16"/>
        <v>0</v>
      </c>
      <c r="J295" s="76">
        <f t="shared" si="17"/>
        <v>0</v>
      </c>
      <c r="K295" s="78">
        <f t="shared" si="18"/>
        <v>0</v>
      </c>
      <c r="L295" s="145"/>
      <c r="M295" s="146"/>
      <c r="N295" s="95"/>
      <c r="O295" s="80"/>
      <c r="P295" s="79"/>
      <c r="Q295" s="80"/>
      <c r="R295" s="79"/>
      <c r="S295" s="80"/>
      <c r="T295" s="79"/>
      <c r="U295" s="96"/>
    </row>
    <row r="296" spans="1:21" ht="20.25" customHeight="1">
      <c r="A296" s="105" t="s">
        <v>244</v>
      </c>
      <c r="B296" s="74"/>
      <c r="C296" s="75"/>
      <c r="D296" s="76" t="s">
        <v>29</v>
      </c>
      <c r="E296" s="73"/>
      <c r="F296" s="76" t="s">
        <v>29</v>
      </c>
      <c r="G296" s="75"/>
      <c r="H296" s="76" t="s">
        <v>30</v>
      </c>
      <c r="I296" s="76">
        <f t="shared" si="16"/>
        <v>0</v>
      </c>
      <c r="J296" s="76">
        <f t="shared" si="17"/>
        <v>0</v>
      </c>
      <c r="K296" s="78">
        <f t="shared" si="18"/>
        <v>0</v>
      </c>
      <c r="L296" s="145"/>
      <c r="M296" s="146"/>
      <c r="N296" s="95"/>
      <c r="O296" s="80"/>
      <c r="P296" s="79"/>
      <c r="Q296" s="80"/>
      <c r="R296" s="79"/>
      <c r="S296" s="80"/>
      <c r="T296" s="79"/>
      <c r="U296" s="96"/>
    </row>
    <row r="297" spans="1:21" ht="20.25" customHeight="1">
      <c r="A297" s="105" t="s">
        <v>245</v>
      </c>
      <c r="B297" s="74"/>
      <c r="C297" s="75"/>
      <c r="D297" s="76" t="s">
        <v>29</v>
      </c>
      <c r="E297" s="73"/>
      <c r="F297" s="76" t="s">
        <v>29</v>
      </c>
      <c r="G297" s="75"/>
      <c r="H297" s="76" t="s">
        <v>30</v>
      </c>
      <c r="I297" s="76">
        <f t="shared" si="16"/>
        <v>0</v>
      </c>
      <c r="J297" s="76">
        <f t="shared" si="17"/>
        <v>0</v>
      </c>
      <c r="K297" s="78">
        <f t="shared" si="18"/>
        <v>0</v>
      </c>
      <c r="L297" s="145"/>
      <c r="M297" s="146"/>
      <c r="N297" s="95"/>
      <c r="O297" s="80"/>
      <c r="P297" s="79"/>
      <c r="Q297" s="80"/>
      <c r="R297" s="79"/>
      <c r="S297" s="80"/>
      <c r="T297" s="79"/>
      <c r="U297" s="96"/>
    </row>
    <row r="298" spans="1:21" ht="20.25" customHeight="1">
      <c r="A298" s="105" t="s">
        <v>246</v>
      </c>
      <c r="B298" s="74"/>
      <c r="C298" s="75"/>
      <c r="D298" s="76" t="s">
        <v>29</v>
      </c>
      <c r="E298" s="73"/>
      <c r="F298" s="76" t="s">
        <v>29</v>
      </c>
      <c r="G298" s="75"/>
      <c r="H298" s="76" t="s">
        <v>30</v>
      </c>
      <c r="I298" s="76">
        <f t="shared" si="16"/>
        <v>0</v>
      </c>
      <c r="J298" s="76">
        <f t="shared" si="17"/>
        <v>0</v>
      </c>
      <c r="K298" s="78">
        <f t="shared" si="18"/>
        <v>0</v>
      </c>
      <c r="L298" s="145"/>
      <c r="M298" s="146"/>
      <c r="N298" s="95"/>
      <c r="O298" s="80"/>
      <c r="P298" s="79"/>
      <c r="Q298" s="80"/>
      <c r="R298" s="79"/>
      <c r="S298" s="80"/>
      <c r="T298" s="79"/>
      <c r="U298" s="96"/>
    </row>
    <row r="299" spans="1:21" ht="20.25" customHeight="1">
      <c r="A299" s="105" t="s">
        <v>247</v>
      </c>
      <c r="B299" s="74"/>
      <c r="C299" s="75"/>
      <c r="D299" s="76" t="s">
        <v>29</v>
      </c>
      <c r="E299" s="73"/>
      <c r="F299" s="76" t="s">
        <v>29</v>
      </c>
      <c r="G299" s="75"/>
      <c r="H299" s="76" t="s">
        <v>30</v>
      </c>
      <c r="I299" s="76">
        <f t="shared" si="16"/>
        <v>0</v>
      </c>
      <c r="J299" s="76">
        <f t="shared" si="17"/>
        <v>0</v>
      </c>
      <c r="K299" s="78">
        <f t="shared" si="18"/>
        <v>0</v>
      </c>
      <c r="L299" s="145"/>
      <c r="M299" s="146"/>
      <c r="N299" s="95"/>
      <c r="O299" s="80"/>
      <c r="P299" s="79"/>
      <c r="Q299" s="80"/>
      <c r="R299" s="79"/>
      <c r="S299" s="80"/>
      <c r="T299" s="79"/>
      <c r="U299" s="96"/>
    </row>
    <row r="300" spans="1:21" ht="20.25" customHeight="1">
      <c r="A300" s="105" t="s">
        <v>248</v>
      </c>
      <c r="B300" s="74"/>
      <c r="C300" s="75"/>
      <c r="D300" s="76" t="s">
        <v>29</v>
      </c>
      <c r="E300" s="73"/>
      <c r="F300" s="76" t="s">
        <v>29</v>
      </c>
      <c r="G300" s="75"/>
      <c r="H300" s="76" t="s">
        <v>30</v>
      </c>
      <c r="I300" s="76">
        <f t="shared" si="16"/>
        <v>0</v>
      </c>
      <c r="J300" s="76">
        <f t="shared" si="17"/>
        <v>0</v>
      </c>
      <c r="K300" s="78">
        <f t="shared" si="18"/>
        <v>0</v>
      </c>
      <c r="L300" s="145"/>
      <c r="M300" s="146"/>
      <c r="N300" s="95"/>
      <c r="O300" s="80"/>
      <c r="P300" s="79"/>
      <c r="Q300" s="80"/>
      <c r="R300" s="79"/>
      <c r="S300" s="80"/>
      <c r="T300" s="79"/>
      <c r="U300" s="96"/>
    </row>
    <row r="301" spans="1:21" ht="20.25" customHeight="1">
      <c r="A301" s="105" t="s">
        <v>249</v>
      </c>
      <c r="B301" s="74"/>
      <c r="C301" s="75"/>
      <c r="D301" s="76" t="s">
        <v>29</v>
      </c>
      <c r="E301" s="73"/>
      <c r="F301" s="76" t="s">
        <v>29</v>
      </c>
      <c r="G301" s="75"/>
      <c r="H301" s="76" t="s">
        <v>30</v>
      </c>
      <c r="I301" s="76">
        <f t="shared" si="16"/>
        <v>0</v>
      </c>
      <c r="J301" s="76">
        <f t="shared" si="17"/>
        <v>0</v>
      </c>
      <c r="K301" s="78">
        <f t="shared" si="18"/>
        <v>0</v>
      </c>
      <c r="L301" s="145"/>
      <c r="M301" s="146"/>
      <c r="N301" s="95"/>
      <c r="O301" s="80"/>
      <c r="P301" s="79"/>
      <c r="Q301" s="80"/>
      <c r="R301" s="79"/>
      <c r="S301" s="80"/>
      <c r="T301" s="79"/>
      <c r="U301" s="96"/>
    </row>
    <row r="302" spans="1:21" ht="20.25" customHeight="1">
      <c r="A302" s="105" t="s">
        <v>250</v>
      </c>
      <c r="B302" s="74"/>
      <c r="C302" s="75"/>
      <c r="D302" s="76" t="s">
        <v>29</v>
      </c>
      <c r="E302" s="73"/>
      <c r="F302" s="76" t="s">
        <v>29</v>
      </c>
      <c r="G302" s="75"/>
      <c r="H302" s="76" t="s">
        <v>30</v>
      </c>
      <c r="I302" s="76">
        <f t="shared" si="16"/>
        <v>0</v>
      </c>
      <c r="J302" s="76">
        <f t="shared" si="17"/>
        <v>0</v>
      </c>
      <c r="K302" s="78">
        <f t="shared" si="18"/>
        <v>0</v>
      </c>
      <c r="L302" s="145"/>
      <c r="M302" s="146"/>
      <c r="N302" s="95"/>
      <c r="O302" s="80"/>
      <c r="P302" s="79"/>
      <c r="Q302" s="80"/>
      <c r="R302" s="79"/>
      <c r="S302" s="80"/>
      <c r="T302" s="79"/>
      <c r="U302" s="96"/>
    </row>
    <row r="303" spans="1:21" ht="20.25" customHeight="1">
      <c r="A303" s="105" t="s">
        <v>251</v>
      </c>
      <c r="B303" s="74"/>
      <c r="C303" s="75"/>
      <c r="D303" s="76" t="s">
        <v>29</v>
      </c>
      <c r="E303" s="73"/>
      <c r="F303" s="76" t="s">
        <v>29</v>
      </c>
      <c r="G303" s="75"/>
      <c r="H303" s="76" t="s">
        <v>30</v>
      </c>
      <c r="I303" s="76">
        <f t="shared" si="16"/>
        <v>0</v>
      </c>
      <c r="J303" s="76">
        <f t="shared" si="17"/>
        <v>0</v>
      </c>
      <c r="K303" s="78">
        <f t="shared" si="18"/>
        <v>0</v>
      </c>
      <c r="L303" s="145"/>
      <c r="M303" s="146"/>
      <c r="N303" s="95"/>
      <c r="O303" s="80"/>
      <c r="P303" s="79"/>
      <c r="Q303" s="80"/>
      <c r="R303" s="79"/>
      <c r="S303" s="80"/>
      <c r="T303" s="79"/>
      <c r="U303" s="96"/>
    </row>
    <row r="304" spans="1:21" ht="20.25" customHeight="1">
      <c r="A304" s="105" t="s">
        <v>252</v>
      </c>
      <c r="B304" s="74"/>
      <c r="C304" s="75"/>
      <c r="D304" s="76" t="s">
        <v>29</v>
      </c>
      <c r="E304" s="73"/>
      <c r="F304" s="76" t="s">
        <v>29</v>
      </c>
      <c r="G304" s="75"/>
      <c r="H304" s="76" t="s">
        <v>30</v>
      </c>
      <c r="I304" s="76">
        <f t="shared" si="16"/>
        <v>0</v>
      </c>
      <c r="J304" s="76">
        <f t="shared" si="17"/>
        <v>0</v>
      </c>
      <c r="K304" s="78">
        <f t="shared" si="18"/>
        <v>0</v>
      </c>
      <c r="L304" s="145"/>
      <c r="M304" s="146"/>
      <c r="N304" s="95"/>
      <c r="O304" s="80"/>
      <c r="P304" s="79"/>
      <c r="Q304" s="80"/>
      <c r="R304" s="79"/>
      <c r="S304" s="80"/>
      <c r="T304" s="79"/>
      <c r="U304" s="96"/>
    </row>
    <row r="305" spans="1:21" ht="20.25" customHeight="1">
      <c r="A305" s="105" t="s">
        <v>253</v>
      </c>
      <c r="B305" s="74"/>
      <c r="C305" s="75"/>
      <c r="D305" s="76" t="s">
        <v>29</v>
      </c>
      <c r="E305" s="73"/>
      <c r="F305" s="76" t="s">
        <v>29</v>
      </c>
      <c r="G305" s="75"/>
      <c r="H305" s="76" t="s">
        <v>30</v>
      </c>
      <c r="I305" s="76">
        <f t="shared" si="16"/>
        <v>0</v>
      </c>
      <c r="J305" s="76">
        <f t="shared" si="17"/>
        <v>0</v>
      </c>
      <c r="K305" s="78">
        <f t="shared" si="18"/>
        <v>0</v>
      </c>
      <c r="L305" s="145"/>
      <c r="M305" s="146"/>
      <c r="N305" s="95"/>
      <c r="O305" s="80"/>
      <c r="P305" s="79"/>
      <c r="Q305" s="80"/>
      <c r="R305" s="79"/>
      <c r="S305" s="80"/>
      <c r="T305" s="79"/>
      <c r="U305" s="96"/>
    </row>
    <row r="306" spans="1:21" ht="20.25" customHeight="1">
      <c r="A306" s="105" t="s">
        <v>254</v>
      </c>
      <c r="B306" s="74"/>
      <c r="C306" s="75"/>
      <c r="D306" s="76" t="s">
        <v>29</v>
      </c>
      <c r="E306" s="73"/>
      <c r="F306" s="76" t="s">
        <v>29</v>
      </c>
      <c r="G306" s="75"/>
      <c r="H306" s="76" t="s">
        <v>30</v>
      </c>
      <c r="I306" s="76">
        <f t="shared" si="16"/>
        <v>0</v>
      </c>
      <c r="J306" s="76">
        <f t="shared" si="17"/>
        <v>0</v>
      </c>
      <c r="K306" s="78">
        <f t="shared" si="18"/>
        <v>0</v>
      </c>
      <c r="L306" s="145"/>
      <c r="M306" s="146"/>
      <c r="N306" s="95"/>
      <c r="O306" s="80"/>
      <c r="P306" s="79"/>
      <c r="Q306" s="80"/>
      <c r="R306" s="79"/>
      <c r="S306" s="80"/>
      <c r="T306" s="79"/>
      <c r="U306" s="96"/>
    </row>
    <row r="307" spans="1:21" ht="20.25" customHeight="1">
      <c r="A307" s="105" t="s">
        <v>255</v>
      </c>
      <c r="B307" s="74"/>
      <c r="C307" s="75"/>
      <c r="D307" s="76" t="s">
        <v>29</v>
      </c>
      <c r="E307" s="73"/>
      <c r="F307" s="76" t="s">
        <v>29</v>
      </c>
      <c r="G307" s="75"/>
      <c r="H307" s="76" t="s">
        <v>30</v>
      </c>
      <c r="I307" s="76">
        <f t="shared" si="16"/>
        <v>0</v>
      </c>
      <c r="J307" s="76">
        <f t="shared" si="17"/>
        <v>0</v>
      </c>
      <c r="K307" s="78">
        <f t="shared" si="18"/>
        <v>0</v>
      </c>
      <c r="L307" s="145"/>
      <c r="M307" s="146"/>
      <c r="N307" s="95"/>
      <c r="O307" s="80"/>
      <c r="P307" s="79"/>
      <c r="Q307" s="80"/>
      <c r="R307" s="79"/>
      <c r="S307" s="80"/>
      <c r="T307" s="79"/>
      <c r="U307" s="96"/>
    </row>
    <row r="308" spans="1:21" ht="20.25" customHeight="1">
      <c r="A308" s="105" t="s">
        <v>256</v>
      </c>
      <c r="B308" s="74"/>
      <c r="C308" s="75"/>
      <c r="D308" s="76" t="s">
        <v>29</v>
      </c>
      <c r="E308" s="73"/>
      <c r="F308" s="76" t="s">
        <v>29</v>
      </c>
      <c r="G308" s="75"/>
      <c r="H308" s="76" t="s">
        <v>30</v>
      </c>
      <c r="I308" s="76">
        <f t="shared" si="16"/>
        <v>0</v>
      </c>
      <c r="J308" s="76">
        <f t="shared" si="17"/>
        <v>0</v>
      </c>
      <c r="K308" s="78">
        <f t="shared" si="18"/>
        <v>0</v>
      </c>
      <c r="L308" s="145"/>
      <c r="M308" s="146"/>
      <c r="N308" s="95"/>
      <c r="O308" s="80"/>
      <c r="P308" s="79"/>
      <c r="Q308" s="80"/>
      <c r="R308" s="79"/>
      <c r="S308" s="80"/>
      <c r="T308" s="79"/>
      <c r="U308" s="96"/>
    </row>
    <row r="309" spans="1:21" ht="20.25" customHeight="1">
      <c r="A309" s="105" t="s">
        <v>257</v>
      </c>
      <c r="B309" s="74"/>
      <c r="C309" s="75"/>
      <c r="D309" s="76" t="s">
        <v>29</v>
      </c>
      <c r="E309" s="73"/>
      <c r="F309" s="76" t="s">
        <v>29</v>
      </c>
      <c r="G309" s="75"/>
      <c r="H309" s="76" t="s">
        <v>30</v>
      </c>
      <c r="I309" s="76">
        <f t="shared" si="16"/>
        <v>0</v>
      </c>
      <c r="J309" s="76">
        <f t="shared" si="17"/>
        <v>0</v>
      </c>
      <c r="K309" s="78">
        <f t="shared" si="18"/>
        <v>0</v>
      </c>
      <c r="L309" s="145"/>
      <c r="M309" s="146"/>
      <c r="N309" s="95"/>
      <c r="O309" s="80"/>
      <c r="P309" s="79"/>
      <c r="Q309" s="80"/>
      <c r="R309" s="79"/>
      <c r="S309" s="80"/>
      <c r="T309" s="79"/>
      <c r="U309" s="96"/>
    </row>
    <row r="310" spans="1:21" ht="20.25" customHeight="1">
      <c r="A310" s="105" t="s">
        <v>258</v>
      </c>
      <c r="B310" s="74"/>
      <c r="C310" s="75"/>
      <c r="D310" s="76" t="s">
        <v>29</v>
      </c>
      <c r="E310" s="73"/>
      <c r="F310" s="76" t="s">
        <v>29</v>
      </c>
      <c r="G310" s="75"/>
      <c r="H310" s="76" t="s">
        <v>30</v>
      </c>
      <c r="I310" s="76">
        <f t="shared" si="16"/>
        <v>0</v>
      </c>
      <c r="J310" s="76">
        <f t="shared" si="17"/>
        <v>0</v>
      </c>
      <c r="K310" s="78">
        <f t="shared" si="18"/>
        <v>0</v>
      </c>
      <c r="L310" s="145"/>
      <c r="M310" s="146"/>
      <c r="N310" s="95"/>
      <c r="O310" s="80"/>
      <c r="P310" s="79"/>
      <c r="Q310" s="80"/>
      <c r="R310" s="79"/>
      <c r="S310" s="80"/>
      <c r="T310" s="79"/>
      <c r="U310" s="96"/>
    </row>
    <row r="311" spans="1:21" ht="20.25" customHeight="1">
      <c r="A311" s="105" t="s">
        <v>259</v>
      </c>
      <c r="B311" s="74"/>
      <c r="C311" s="75"/>
      <c r="D311" s="76" t="s">
        <v>29</v>
      </c>
      <c r="E311" s="73"/>
      <c r="F311" s="76" t="s">
        <v>29</v>
      </c>
      <c r="G311" s="75"/>
      <c r="H311" s="76" t="s">
        <v>30</v>
      </c>
      <c r="I311" s="76">
        <f t="shared" si="16"/>
        <v>0</v>
      </c>
      <c r="J311" s="76">
        <f t="shared" si="17"/>
        <v>0</v>
      </c>
      <c r="K311" s="78">
        <f t="shared" si="18"/>
        <v>0</v>
      </c>
      <c r="L311" s="145"/>
      <c r="M311" s="146"/>
      <c r="N311" s="95"/>
      <c r="O311" s="80"/>
      <c r="P311" s="79"/>
      <c r="Q311" s="80"/>
      <c r="R311" s="79"/>
      <c r="S311" s="80"/>
      <c r="T311" s="79"/>
      <c r="U311" s="96"/>
    </row>
    <row r="312" spans="1:21" ht="20.25" customHeight="1">
      <c r="A312" s="105" t="s">
        <v>260</v>
      </c>
      <c r="B312" s="74"/>
      <c r="C312" s="75"/>
      <c r="D312" s="76" t="s">
        <v>29</v>
      </c>
      <c r="E312" s="73"/>
      <c r="F312" s="76" t="s">
        <v>29</v>
      </c>
      <c r="G312" s="75"/>
      <c r="H312" s="76" t="s">
        <v>30</v>
      </c>
      <c r="I312" s="76">
        <f t="shared" si="16"/>
        <v>0</v>
      </c>
      <c r="J312" s="76">
        <f t="shared" si="17"/>
        <v>0</v>
      </c>
      <c r="K312" s="78">
        <f t="shared" si="18"/>
        <v>0</v>
      </c>
      <c r="L312" s="145"/>
      <c r="M312" s="146"/>
      <c r="N312" s="95"/>
      <c r="O312" s="80"/>
      <c r="P312" s="79"/>
      <c r="Q312" s="80"/>
      <c r="R312" s="79"/>
      <c r="S312" s="80"/>
      <c r="T312" s="79"/>
      <c r="U312" s="96"/>
    </row>
    <row r="313" spans="1:21" ht="20.25" customHeight="1">
      <c r="A313" s="105" t="s">
        <v>261</v>
      </c>
      <c r="B313" s="74"/>
      <c r="C313" s="75"/>
      <c r="D313" s="76" t="s">
        <v>29</v>
      </c>
      <c r="E313" s="73"/>
      <c r="F313" s="76" t="s">
        <v>29</v>
      </c>
      <c r="G313" s="75"/>
      <c r="H313" s="76" t="s">
        <v>30</v>
      </c>
      <c r="I313" s="76">
        <f t="shared" si="16"/>
        <v>0</v>
      </c>
      <c r="J313" s="76">
        <f t="shared" si="17"/>
        <v>0</v>
      </c>
      <c r="K313" s="78">
        <f t="shared" si="18"/>
        <v>0</v>
      </c>
      <c r="L313" s="145"/>
      <c r="M313" s="146"/>
      <c r="N313" s="95"/>
      <c r="O313" s="80"/>
      <c r="P313" s="79"/>
      <c r="Q313" s="80"/>
      <c r="R313" s="79"/>
      <c r="S313" s="80"/>
      <c r="T313" s="79"/>
      <c r="U313" s="96"/>
    </row>
    <row r="314" spans="1:21" ht="20.25" customHeight="1">
      <c r="A314" s="105" t="s">
        <v>262</v>
      </c>
      <c r="B314" s="74"/>
      <c r="C314" s="75"/>
      <c r="D314" s="76" t="s">
        <v>29</v>
      </c>
      <c r="E314" s="73"/>
      <c r="F314" s="76" t="s">
        <v>29</v>
      </c>
      <c r="G314" s="75"/>
      <c r="H314" s="76" t="s">
        <v>30</v>
      </c>
      <c r="I314" s="76">
        <f t="shared" si="16"/>
        <v>0</v>
      </c>
      <c r="J314" s="76">
        <f t="shared" si="17"/>
        <v>0</v>
      </c>
      <c r="K314" s="78">
        <f t="shared" si="18"/>
        <v>0</v>
      </c>
      <c r="L314" s="145"/>
      <c r="M314" s="146"/>
      <c r="N314" s="95"/>
      <c r="O314" s="80"/>
      <c r="P314" s="79"/>
      <c r="Q314" s="80"/>
      <c r="R314" s="79"/>
      <c r="S314" s="80"/>
      <c r="T314" s="79"/>
      <c r="U314" s="96"/>
    </row>
    <row r="315" spans="1:21" ht="20.25" customHeight="1">
      <c r="A315" s="105" t="s">
        <v>263</v>
      </c>
      <c r="B315" s="74"/>
      <c r="C315" s="75"/>
      <c r="D315" s="76" t="s">
        <v>29</v>
      </c>
      <c r="E315" s="73"/>
      <c r="F315" s="76" t="s">
        <v>29</v>
      </c>
      <c r="G315" s="75"/>
      <c r="H315" s="76" t="s">
        <v>30</v>
      </c>
      <c r="I315" s="76">
        <f t="shared" si="16"/>
        <v>0</v>
      </c>
      <c r="J315" s="76">
        <f t="shared" si="17"/>
        <v>0</v>
      </c>
      <c r="K315" s="78">
        <f t="shared" si="18"/>
        <v>0</v>
      </c>
      <c r="L315" s="145"/>
      <c r="M315" s="146"/>
      <c r="N315" s="95"/>
      <c r="O315" s="80"/>
      <c r="P315" s="79"/>
      <c r="Q315" s="80"/>
      <c r="R315" s="79"/>
      <c r="S315" s="80"/>
      <c r="T315" s="79"/>
      <c r="U315" s="96"/>
    </row>
    <row r="316" spans="1:21" ht="20.25" customHeight="1">
      <c r="A316" s="105" t="s">
        <v>264</v>
      </c>
      <c r="B316" s="74"/>
      <c r="C316" s="75"/>
      <c r="D316" s="76" t="s">
        <v>29</v>
      </c>
      <c r="E316" s="73"/>
      <c r="F316" s="76" t="s">
        <v>29</v>
      </c>
      <c r="G316" s="75"/>
      <c r="H316" s="76" t="s">
        <v>30</v>
      </c>
      <c r="I316" s="76">
        <f t="shared" si="16"/>
        <v>0</v>
      </c>
      <c r="J316" s="76">
        <f t="shared" si="17"/>
        <v>0</v>
      </c>
      <c r="K316" s="78">
        <f t="shared" si="18"/>
        <v>0</v>
      </c>
      <c r="L316" s="145"/>
      <c r="M316" s="146"/>
      <c r="N316" s="95"/>
      <c r="O316" s="80"/>
      <c r="P316" s="79"/>
      <c r="Q316" s="80"/>
      <c r="R316" s="79"/>
      <c r="S316" s="80"/>
      <c r="T316" s="79"/>
      <c r="U316" s="96"/>
    </row>
    <row r="317" spans="1:21" ht="20.25" customHeight="1">
      <c r="A317" s="105" t="s">
        <v>265</v>
      </c>
      <c r="B317" s="74"/>
      <c r="C317" s="75"/>
      <c r="D317" s="76" t="s">
        <v>29</v>
      </c>
      <c r="E317" s="73"/>
      <c r="F317" s="76" t="s">
        <v>29</v>
      </c>
      <c r="G317" s="75"/>
      <c r="H317" s="76" t="s">
        <v>30</v>
      </c>
      <c r="I317" s="76">
        <f t="shared" si="16"/>
        <v>0</v>
      </c>
      <c r="J317" s="76">
        <f t="shared" si="17"/>
        <v>0</v>
      </c>
      <c r="K317" s="78">
        <f t="shared" si="18"/>
        <v>0</v>
      </c>
      <c r="L317" s="145"/>
      <c r="M317" s="146"/>
      <c r="N317" s="95"/>
      <c r="O317" s="80"/>
      <c r="P317" s="79"/>
      <c r="Q317" s="80"/>
      <c r="R317" s="79"/>
      <c r="S317" s="80"/>
      <c r="T317" s="79"/>
      <c r="U317" s="96"/>
    </row>
    <row r="318" spans="1:21" ht="20.25" customHeight="1">
      <c r="A318" s="105" t="s">
        <v>266</v>
      </c>
      <c r="B318" s="74"/>
      <c r="C318" s="75"/>
      <c r="D318" s="76" t="s">
        <v>29</v>
      </c>
      <c r="E318" s="73"/>
      <c r="F318" s="76" t="s">
        <v>29</v>
      </c>
      <c r="G318" s="75"/>
      <c r="H318" s="76" t="s">
        <v>30</v>
      </c>
      <c r="I318" s="76">
        <f t="shared" si="16"/>
        <v>0</v>
      </c>
      <c r="J318" s="76">
        <f t="shared" si="17"/>
        <v>0</v>
      </c>
      <c r="K318" s="78">
        <f t="shared" si="18"/>
        <v>0</v>
      </c>
      <c r="L318" s="145"/>
      <c r="M318" s="146"/>
      <c r="N318" s="95"/>
      <c r="O318" s="80"/>
      <c r="P318" s="79"/>
      <c r="Q318" s="80"/>
      <c r="R318" s="79"/>
      <c r="S318" s="80"/>
      <c r="T318" s="79"/>
      <c r="U318" s="96"/>
    </row>
    <row r="319" spans="1:21" ht="20.25" customHeight="1">
      <c r="A319" s="105" t="s">
        <v>267</v>
      </c>
      <c r="B319" s="74"/>
      <c r="C319" s="75"/>
      <c r="D319" s="76" t="s">
        <v>29</v>
      </c>
      <c r="E319" s="73"/>
      <c r="F319" s="76" t="s">
        <v>29</v>
      </c>
      <c r="G319" s="75"/>
      <c r="H319" s="76" t="s">
        <v>30</v>
      </c>
      <c r="I319" s="76">
        <f t="shared" si="16"/>
        <v>0</v>
      </c>
      <c r="J319" s="76">
        <f t="shared" si="17"/>
        <v>0</v>
      </c>
      <c r="K319" s="78">
        <f t="shared" si="18"/>
        <v>0</v>
      </c>
      <c r="L319" s="145"/>
      <c r="M319" s="146"/>
      <c r="N319" s="95"/>
      <c r="O319" s="80"/>
      <c r="P319" s="79"/>
      <c r="Q319" s="80"/>
      <c r="R319" s="79"/>
      <c r="S319" s="80"/>
      <c r="T319" s="79"/>
      <c r="U319" s="96"/>
    </row>
    <row r="320" spans="1:21" ht="20.25" customHeight="1">
      <c r="A320" s="105" t="s">
        <v>268</v>
      </c>
      <c r="B320" s="74"/>
      <c r="C320" s="75"/>
      <c r="D320" s="76" t="s">
        <v>29</v>
      </c>
      <c r="E320" s="73"/>
      <c r="F320" s="76" t="s">
        <v>29</v>
      </c>
      <c r="G320" s="75"/>
      <c r="H320" s="76" t="s">
        <v>30</v>
      </c>
      <c r="I320" s="76">
        <f t="shared" si="16"/>
        <v>0</v>
      </c>
      <c r="J320" s="76">
        <f t="shared" si="17"/>
        <v>0</v>
      </c>
      <c r="K320" s="78">
        <f t="shared" si="18"/>
        <v>0</v>
      </c>
      <c r="L320" s="145"/>
      <c r="M320" s="146"/>
      <c r="N320" s="95"/>
      <c r="O320" s="80"/>
      <c r="P320" s="79"/>
      <c r="Q320" s="80"/>
      <c r="R320" s="79"/>
      <c r="S320" s="80"/>
      <c r="T320" s="79"/>
      <c r="U320" s="96"/>
    </row>
    <row r="321" spans="1:21" ht="20.25" customHeight="1">
      <c r="A321" s="105" t="s">
        <v>269</v>
      </c>
      <c r="B321" s="74"/>
      <c r="C321" s="75"/>
      <c r="D321" s="76" t="s">
        <v>29</v>
      </c>
      <c r="E321" s="73"/>
      <c r="F321" s="76" t="s">
        <v>29</v>
      </c>
      <c r="G321" s="75"/>
      <c r="H321" s="76" t="s">
        <v>30</v>
      </c>
      <c r="I321" s="76">
        <f t="shared" si="16"/>
        <v>0</v>
      </c>
      <c r="J321" s="76">
        <f t="shared" si="17"/>
        <v>0</v>
      </c>
      <c r="K321" s="78">
        <f t="shared" si="18"/>
        <v>0</v>
      </c>
      <c r="L321" s="145"/>
      <c r="M321" s="146"/>
      <c r="N321" s="95"/>
      <c r="O321" s="80"/>
      <c r="P321" s="79"/>
      <c r="Q321" s="80"/>
      <c r="R321" s="79"/>
      <c r="S321" s="80"/>
      <c r="T321" s="79"/>
      <c r="U321" s="96"/>
    </row>
    <row r="322" spans="1:21" ht="20.25" customHeight="1">
      <c r="A322" s="105" t="s">
        <v>270</v>
      </c>
      <c r="B322" s="74"/>
      <c r="C322" s="75"/>
      <c r="D322" s="76" t="s">
        <v>29</v>
      </c>
      <c r="E322" s="73"/>
      <c r="F322" s="76" t="s">
        <v>29</v>
      </c>
      <c r="G322" s="75"/>
      <c r="H322" s="76" t="s">
        <v>30</v>
      </c>
      <c r="I322" s="76">
        <f t="shared" si="16"/>
        <v>0</v>
      </c>
      <c r="J322" s="76">
        <f t="shared" si="17"/>
        <v>0</v>
      </c>
      <c r="K322" s="78">
        <f t="shared" si="18"/>
        <v>0</v>
      </c>
      <c r="L322" s="145"/>
      <c r="M322" s="146"/>
      <c r="N322" s="95"/>
      <c r="O322" s="80"/>
      <c r="P322" s="79"/>
      <c r="Q322" s="80"/>
      <c r="R322" s="79"/>
      <c r="S322" s="80"/>
      <c r="T322" s="79"/>
      <c r="U322" s="96"/>
    </row>
    <row r="323" spans="1:21" ht="20.25" customHeight="1">
      <c r="A323" s="105" t="s">
        <v>271</v>
      </c>
      <c r="B323" s="74"/>
      <c r="C323" s="75"/>
      <c r="D323" s="76" t="s">
        <v>29</v>
      </c>
      <c r="E323" s="73"/>
      <c r="F323" s="76" t="s">
        <v>29</v>
      </c>
      <c r="G323" s="75"/>
      <c r="H323" s="76" t="s">
        <v>30</v>
      </c>
      <c r="I323" s="76">
        <f t="shared" si="16"/>
        <v>0</v>
      </c>
      <c r="J323" s="76">
        <f t="shared" si="17"/>
        <v>0</v>
      </c>
      <c r="K323" s="78">
        <f t="shared" si="18"/>
        <v>0</v>
      </c>
      <c r="L323" s="145"/>
      <c r="M323" s="146"/>
      <c r="N323" s="95"/>
      <c r="O323" s="80"/>
      <c r="P323" s="79"/>
      <c r="Q323" s="80"/>
      <c r="R323" s="79"/>
      <c r="S323" s="80"/>
      <c r="T323" s="79"/>
      <c r="U323" s="96"/>
    </row>
    <row r="324" spans="1:21" ht="20.25" customHeight="1">
      <c r="A324" s="105" t="s">
        <v>272</v>
      </c>
      <c r="B324" s="74"/>
      <c r="C324" s="75"/>
      <c r="D324" s="76" t="s">
        <v>29</v>
      </c>
      <c r="E324" s="73"/>
      <c r="F324" s="76" t="s">
        <v>29</v>
      </c>
      <c r="G324" s="75"/>
      <c r="H324" s="76" t="s">
        <v>30</v>
      </c>
      <c r="I324" s="76">
        <f t="shared" si="16"/>
        <v>0</v>
      </c>
      <c r="J324" s="76">
        <f t="shared" si="17"/>
        <v>0</v>
      </c>
      <c r="K324" s="78">
        <f t="shared" si="18"/>
        <v>0</v>
      </c>
      <c r="L324" s="145"/>
      <c r="M324" s="146"/>
      <c r="N324" s="95"/>
      <c r="O324" s="80"/>
      <c r="P324" s="79"/>
      <c r="Q324" s="80"/>
      <c r="R324" s="79"/>
      <c r="S324" s="80"/>
      <c r="T324" s="79"/>
      <c r="U324" s="96"/>
    </row>
    <row r="325" spans="1:21" ht="20.25" customHeight="1">
      <c r="A325" s="105" t="s">
        <v>273</v>
      </c>
      <c r="B325" s="74"/>
      <c r="C325" s="75"/>
      <c r="D325" s="76" t="s">
        <v>29</v>
      </c>
      <c r="E325" s="73"/>
      <c r="F325" s="76" t="s">
        <v>29</v>
      </c>
      <c r="G325" s="75"/>
      <c r="H325" s="76" t="s">
        <v>30</v>
      </c>
      <c r="I325" s="76">
        <f t="shared" si="16"/>
        <v>0</v>
      </c>
      <c r="J325" s="76">
        <f t="shared" si="17"/>
        <v>0</v>
      </c>
      <c r="K325" s="78">
        <f t="shared" si="18"/>
        <v>0</v>
      </c>
      <c r="L325" s="145"/>
      <c r="M325" s="146"/>
      <c r="N325" s="95"/>
      <c r="O325" s="80"/>
      <c r="P325" s="79"/>
      <c r="Q325" s="80"/>
      <c r="R325" s="79"/>
      <c r="S325" s="80"/>
      <c r="T325" s="79"/>
      <c r="U325" s="96"/>
    </row>
    <row r="326" spans="1:21" ht="20.25" customHeight="1">
      <c r="A326" s="105" t="s">
        <v>274</v>
      </c>
      <c r="B326" s="74"/>
      <c r="C326" s="75"/>
      <c r="D326" s="76" t="s">
        <v>29</v>
      </c>
      <c r="E326" s="73"/>
      <c r="F326" s="76" t="s">
        <v>29</v>
      </c>
      <c r="G326" s="75"/>
      <c r="H326" s="76" t="s">
        <v>30</v>
      </c>
      <c r="I326" s="76">
        <f t="shared" si="16"/>
        <v>0</v>
      </c>
      <c r="J326" s="76">
        <f t="shared" si="17"/>
        <v>0</v>
      </c>
      <c r="K326" s="78">
        <f t="shared" si="18"/>
        <v>0</v>
      </c>
      <c r="L326" s="145"/>
      <c r="M326" s="146"/>
      <c r="N326" s="95"/>
      <c r="O326" s="80"/>
      <c r="P326" s="79"/>
      <c r="Q326" s="80"/>
      <c r="R326" s="79"/>
      <c r="S326" s="80"/>
      <c r="T326" s="79"/>
      <c r="U326" s="96"/>
    </row>
    <row r="327" spans="1:21" ht="20.25" customHeight="1">
      <c r="A327" s="105" t="s">
        <v>275</v>
      </c>
      <c r="B327" s="74"/>
      <c r="C327" s="75"/>
      <c r="D327" s="76" t="s">
        <v>29</v>
      </c>
      <c r="E327" s="73"/>
      <c r="F327" s="76" t="s">
        <v>29</v>
      </c>
      <c r="G327" s="75"/>
      <c r="H327" s="76" t="s">
        <v>30</v>
      </c>
      <c r="I327" s="76">
        <f t="shared" si="16"/>
        <v>0</v>
      </c>
      <c r="J327" s="76">
        <f t="shared" si="17"/>
        <v>0</v>
      </c>
      <c r="K327" s="78">
        <f t="shared" si="18"/>
        <v>0</v>
      </c>
      <c r="L327" s="145"/>
      <c r="M327" s="146"/>
      <c r="N327" s="95"/>
      <c r="O327" s="80"/>
      <c r="P327" s="79"/>
      <c r="Q327" s="80"/>
      <c r="R327" s="79"/>
      <c r="S327" s="80"/>
      <c r="T327" s="79"/>
      <c r="U327" s="96"/>
    </row>
    <row r="328" spans="1:21" ht="20.25" customHeight="1">
      <c r="A328" s="105" t="s">
        <v>276</v>
      </c>
      <c r="B328" s="74"/>
      <c r="C328" s="75"/>
      <c r="D328" s="76" t="s">
        <v>29</v>
      </c>
      <c r="E328" s="73"/>
      <c r="F328" s="76" t="s">
        <v>29</v>
      </c>
      <c r="G328" s="75"/>
      <c r="H328" s="76" t="s">
        <v>30</v>
      </c>
      <c r="I328" s="76">
        <f t="shared" si="16"/>
        <v>0</v>
      </c>
      <c r="J328" s="76">
        <f t="shared" si="17"/>
        <v>0</v>
      </c>
      <c r="K328" s="78">
        <f t="shared" si="18"/>
        <v>0</v>
      </c>
      <c r="L328" s="145"/>
      <c r="M328" s="146"/>
      <c r="N328" s="95"/>
      <c r="O328" s="80"/>
      <c r="P328" s="79"/>
      <c r="Q328" s="80"/>
      <c r="R328" s="79"/>
      <c r="S328" s="80"/>
      <c r="T328" s="79"/>
      <c r="U328" s="96"/>
    </row>
    <row r="329" spans="1:21" ht="20.25" customHeight="1">
      <c r="A329" s="105" t="s">
        <v>277</v>
      </c>
      <c r="B329" s="74"/>
      <c r="C329" s="75"/>
      <c r="D329" s="76" t="s">
        <v>29</v>
      </c>
      <c r="E329" s="73"/>
      <c r="F329" s="76" t="s">
        <v>29</v>
      </c>
      <c r="G329" s="75"/>
      <c r="H329" s="76" t="s">
        <v>30</v>
      </c>
      <c r="I329" s="76">
        <f t="shared" si="16"/>
        <v>0</v>
      </c>
      <c r="J329" s="76">
        <f t="shared" si="17"/>
        <v>0</v>
      </c>
      <c r="K329" s="78">
        <f t="shared" si="18"/>
        <v>0</v>
      </c>
      <c r="L329" s="145"/>
      <c r="M329" s="146"/>
      <c r="N329" s="95"/>
      <c r="O329" s="80"/>
      <c r="P329" s="79"/>
      <c r="Q329" s="80"/>
      <c r="R329" s="79"/>
      <c r="S329" s="80"/>
      <c r="T329" s="79"/>
      <c r="U329" s="96"/>
    </row>
    <row r="330" spans="1:21" ht="20.25" customHeight="1">
      <c r="A330" s="105" t="s">
        <v>278</v>
      </c>
      <c r="B330" s="74"/>
      <c r="C330" s="75"/>
      <c r="D330" s="76" t="s">
        <v>29</v>
      </c>
      <c r="E330" s="73"/>
      <c r="F330" s="76" t="s">
        <v>29</v>
      </c>
      <c r="G330" s="75"/>
      <c r="H330" s="76" t="s">
        <v>30</v>
      </c>
      <c r="I330" s="76">
        <f t="shared" si="16"/>
        <v>0</v>
      </c>
      <c r="J330" s="76">
        <f t="shared" si="17"/>
        <v>0</v>
      </c>
      <c r="K330" s="78">
        <f t="shared" si="18"/>
        <v>0</v>
      </c>
      <c r="L330" s="145"/>
      <c r="M330" s="146"/>
      <c r="N330" s="95"/>
      <c r="O330" s="80"/>
      <c r="P330" s="79"/>
      <c r="Q330" s="80"/>
      <c r="R330" s="79"/>
      <c r="S330" s="80"/>
      <c r="T330" s="79"/>
      <c r="U330" s="96"/>
    </row>
    <row r="331" spans="1:21" ht="20.25" customHeight="1">
      <c r="A331" s="105" t="s">
        <v>279</v>
      </c>
      <c r="B331" s="74"/>
      <c r="C331" s="75"/>
      <c r="D331" s="76" t="s">
        <v>29</v>
      </c>
      <c r="E331" s="73"/>
      <c r="F331" s="76" t="s">
        <v>29</v>
      </c>
      <c r="G331" s="75"/>
      <c r="H331" s="76" t="s">
        <v>30</v>
      </c>
      <c r="I331" s="76">
        <f t="shared" si="16"/>
        <v>0</v>
      </c>
      <c r="J331" s="76">
        <f t="shared" si="17"/>
        <v>0</v>
      </c>
      <c r="K331" s="78">
        <f t="shared" si="18"/>
        <v>0</v>
      </c>
      <c r="L331" s="145"/>
      <c r="M331" s="146"/>
      <c r="N331" s="95"/>
      <c r="O331" s="80"/>
      <c r="P331" s="79"/>
      <c r="Q331" s="80"/>
      <c r="R331" s="79"/>
      <c r="S331" s="80"/>
      <c r="T331" s="79"/>
      <c r="U331" s="96"/>
    </row>
    <row r="332" spans="1:21" ht="20.25" customHeight="1">
      <c r="A332" s="105" t="s">
        <v>280</v>
      </c>
      <c r="B332" s="74"/>
      <c r="C332" s="75"/>
      <c r="D332" s="76" t="s">
        <v>29</v>
      </c>
      <c r="E332" s="73"/>
      <c r="F332" s="76" t="s">
        <v>29</v>
      </c>
      <c r="G332" s="75"/>
      <c r="H332" s="76" t="s">
        <v>30</v>
      </c>
      <c r="I332" s="76">
        <f t="shared" si="16"/>
        <v>0</v>
      </c>
      <c r="J332" s="76">
        <f t="shared" si="17"/>
        <v>0</v>
      </c>
      <c r="K332" s="78">
        <f t="shared" si="18"/>
        <v>0</v>
      </c>
      <c r="L332" s="145"/>
      <c r="M332" s="146"/>
      <c r="N332" s="95"/>
      <c r="O332" s="80"/>
      <c r="P332" s="79"/>
      <c r="Q332" s="80"/>
      <c r="R332" s="79"/>
      <c r="S332" s="80"/>
      <c r="T332" s="79"/>
      <c r="U332" s="96"/>
    </row>
    <row r="333" spans="1:21" ht="20.25" customHeight="1">
      <c r="A333" s="105" t="s">
        <v>281</v>
      </c>
      <c r="B333" s="74"/>
      <c r="C333" s="75"/>
      <c r="D333" s="76" t="s">
        <v>29</v>
      </c>
      <c r="E333" s="73"/>
      <c r="F333" s="76" t="s">
        <v>29</v>
      </c>
      <c r="G333" s="75"/>
      <c r="H333" s="76" t="s">
        <v>30</v>
      </c>
      <c r="I333" s="76">
        <f t="shared" si="16"/>
        <v>0</v>
      </c>
      <c r="J333" s="76">
        <f t="shared" si="17"/>
        <v>0</v>
      </c>
      <c r="K333" s="78">
        <f t="shared" si="18"/>
        <v>0</v>
      </c>
      <c r="L333" s="145"/>
      <c r="M333" s="146"/>
      <c r="N333" s="95"/>
      <c r="O333" s="80"/>
      <c r="P333" s="79"/>
      <c r="Q333" s="80"/>
      <c r="R333" s="79"/>
      <c r="S333" s="80"/>
      <c r="T333" s="79"/>
      <c r="U333" s="96"/>
    </row>
    <row r="334" spans="1:21" ht="20.25" customHeight="1">
      <c r="A334" s="105" t="s">
        <v>282</v>
      </c>
      <c r="B334" s="74"/>
      <c r="C334" s="75"/>
      <c r="D334" s="76" t="s">
        <v>29</v>
      </c>
      <c r="E334" s="73"/>
      <c r="F334" s="76" t="s">
        <v>29</v>
      </c>
      <c r="G334" s="75"/>
      <c r="H334" s="76" t="s">
        <v>30</v>
      </c>
      <c r="I334" s="76">
        <f t="shared" si="16"/>
        <v>0</v>
      </c>
      <c r="J334" s="76">
        <f t="shared" si="17"/>
        <v>0</v>
      </c>
      <c r="K334" s="78">
        <f t="shared" si="18"/>
        <v>0</v>
      </c>
      <c r="L334" s="145"/>
      <c r="M334" s="146"/>
      <c r="N334" s="95"/>
      <c r="O334" s="80"/>
      <c r="P334" s="79"/>
      <c r="Q334" s="80"/>
      <c r="R334" s="79"/>
      <c r="S334" s="80"/>
      <c r="T334" s="79"/>
      <c r="U334" s="96"/>
    </row>
    <row r="335" spans="1:21" ht="20.25" customHeight="1">
      <c r="A335" s="105" t="s">
        <v>283</v>
      </c>
      <c r="B335" s="74"/>
      <c r="C335" s="75"/>
      <c r="D335" s="76" t="s">
        <v>29</v>
      </c>
      <c r="E335" s="73"/>
      <c r="F335" s="76" t="s">
        <v>29</v>
      </c>
      <c r="G335" s="75"/>
      <c r="H335" s="76" t="s">
        <v>30</v>
      </c>
      <c r="I335" s="76">
        <f t="shared" si="16"/>
        <v>0</v>
      </c>
      <c r="J335" s="76">
        <f t="shared" si="17"/>
        <v>0</v>
      </c>
      <c r="K335" s="78">
        <f t="shared" si="18"/>
        <v>0</v>
      </c>
      <c r="L335" s="145"/>
      <c r="M335" s="146"/>
      <c r="N335" s="95"/>
      <c r="O335" s="80"/>
      <c r="P335" s="79"/>
      <c r="Q335" s="80"/>
      <c r="R335" s="79"/>
      <c r="S335" s="80"/>
      <c r="T335" s="79"/>
      <c r="U335" s="96"/>
    </row>
    <row r="336" spans="1:21" ht="20.25" customHeight="1" thickBot="1">
      <c r="A336" s="105" t="s">
        <v>284</v>
      </c>
      <c r="B336" s="74"/>
      <c r="C336" s="75"/>
      <c r="D336" s="76" t="s">
        <v>29</v>
      </c>
      <c r="E336" s="73"/>
      <c r="F336" s="76" t="s">
        <v>29</v>
      </c>
      <c r="G336" s="75"/>
      <c r="H336" s="76" t="s">
        <v>30</v>
      </c>
      <c r="I336" s="76">
        <f t="shared" si="16"/>
        <v>0</v>
      </c>
      <c r="J336" s="76">
        <f t="shared" si="17"/>
        <v>0</v>
      </c>
      <c r="K336" s="78">
        <f t="shared" si="18"/>
        <v>0</v>
      </c>
      <c r="L336" s="145"/>
      <c r="M336" s="146"/>
      <c r="N336" s="98"/>
      <c r="O336" s="102"/>
      <c r="P336" s="100"/>
      <c r="Q336" s="102"/>
      <c r="R336" s="100"/>
      <c r="S336" s="102"/>
      <c r="T336" s="100"/>
      <c r="U336" s="103"/>
    </row>
    <row r="337" spans="1:18" ht="20.25" customHeight="1" thickBot="1">
      <c r="A337" s="46"/>
      <c r="B337" s="105" t="s">
        <v>132</v>
      </c>
      <c r="C337" s="111">
        <f>SUM(I283:I336)</f>
        <v>0</v>
      </c>
      <c r="D337" s="61" t="s">
        <v>333</v>
      </c>
      <c r="E337" s="61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</row>
    <row r="338" spans="1:18" ht="20.25" customHeight="1" thickBot="1">
      <c r="A338" s="46"/>
      <c r="B338" s="105" t="s">
        <v>62</v>
      </c>
      <c r="C338" s="104">
        <f>CEILING(((SUMIF(O283:O336,1,J283:J336)+SUMIF(Q283:Q336,1,J283:J336)+SUMIF(S283:S336,1,K283:K336)+SUMIF(U283:U336,1,K283:K336))/1000),1)</f>
        <v>0</v>
      </c>
      <c r="D338" s="61" t="s">
        <v>63</v>
      </c>
      <c r="E338" s="61"/>
      <c r="F338" s="46"/>
      <c r="G338" s="83"/>
      <c r="H338" s="46"/>
      <c r="I338" s="83"/>
      <c r="J338" s="46"/>
      <c r="K338" s="46"/>
      <c r="L338" s="155">
        <f>$C$5</f>
        <v>0</v>
      </c>
      <c r="M338" s="162"/>
      <c r="N338" s="162"/>
      <c r="O338" s="163"/>
      <c r="P338" s="46"/>
      <c r="Q338" s="46"/>
      <c r="R338" s="46"/>
    </row>
    <row r="339" spans="1:19" ht="20.25" customHeight="1" thickBot="1">
      <c r="A339" s="46"/>
      <c r="B339" s="105" t="s">
        <v>65</v>
      </c>
      <c r="C339" s="104">
        <f>CEILING(((SUMIF(O283:O336,2,J283:J336)+SUMIF(Q283:Q336,2,J283:J336)+SUMIF(S283:S336,2,K283:K336)+SUMIF(U283:U336,2,K283:K336))/1000),1)</f>
        <v>0</v>
      </c>
      <c r="D339" s="61" t="s">
        <v>63</v>
      </c>
      <c r="E339" s="61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149">
        <f>$S$5</f>
        <v>0</v>
      </c>
      <c r="R339" s="150"/>
      <c r="S339" s="151"/>
    </row>
    <row r="340" spans="1:19" ht="20.25" customHeight="1" thickBot="1">
      <c r="A340" s="46"/>
      <c r="B340" s="105" t="s">
        <v>67</v>
      </c>
      <c r="C340" s="104">
        <f>CEILING(((SUMIF(O283:O336,3,J283:J336)+SUMIF(Q283:Q336,3,J283:J336)+SUMIF(S283:S336,3,K283:K336)+SUMIF(U283:U336,3,K283:K336))/1000),1)</f>
        <v>0</v>
      </c>
      <c r="D340" s="61" t="s">
        <v>63</v>
      </c>
      <c r="E340" s="61"/>
      <c r="F340" s="46"/>
      <c r="G340" s="46"/>
      <c r="H340" s="46"/>
      <c r="I340" s="46"/>
      <c r="J340" s="46"/>
      <c r="K340" s="46"/>
      <c r="L340" s="155">
        <f>$C$7</f>
        <v>0</v>
      </c>
      <c r="M340" s="156"/>
      <c r="N340" s="156"/>
      <c r="O340" s="157"/>
      <c r="P340" s="46"/>
      <c r="Q340" s="152"/>
      <c r="R340" s="153"/>
      <c r="S340" s="154"/>
    </row>
    <row r="341" spans="1:18" ht="20.25" customHeight="1" thickBot="1">
      <c r="A341" s="46"/>
      <c r="B341" s="105" t="s">
        <v>69</v>
      </c>
      <c r="C341" s="104">
        <f>CEILING(((SUMIF(O283:O336,4,J283:J336)+SUMIF(Q283:Q336,4,J283:J336)+SUMIF(S283:S336,4,K283:K336)+SUMIF(U283:U336,4,K283:K336))/1000),1)</f>
        <v>0</v>
      </c>
      <c r="D341" s="61" t="s">
        <v>63</v>
      </c>
      <c r="E341" s="61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</row>
    <row r="342" spans="1:15" ht="20.25" customHeight="1" thickBot="1">
      <c r="A342" s="141" t="s">
        <v>77</v>
      </c>
      <c r="B342" s="141"/>
      <c r="C342" s="104">
        <f>SUM(G283:G336)</f>
        <v>0</v>
      </c>
      <c r="D342" s="61" t="s">
        <v>30</v>
      </c>
      <c r="E342" s="61"/>
      <c r="L342" s="158">
        <f>$C$9</f>
        <v>0</v>
      </c>
      <c r="M342" s="159"/>
      <c r="N342" s="159"/>
      <c r="O342" s="160"/>
    </row>
    <row r="343" spans="1:5" ht="20.25" customHeight="1" thickBot="1">
      <c r="A343" s="105"/>
      <c r="B343" s="105" t="s">
        <v>71</v>
      </c>
      <c r="C343" s="104">
        <f>CEILING(((SUMIF(N283:N336,"U",J283:J336)+SUMIF(P283:P336,"U",J283:J336)+SUMIF(R283:R336,"U",K283:K336)+SUMIF(T283:T336,"U",K283:K336))/1000),1)</f>
        <v>0</v>
      </c>
      <c r="D343" s="61" t="s">
        <v>63</v>
      </c>
      <c r="E343" s="61"/>
    </row>
    <row r="344" spans="1:15" ht="20.25" customHeight="1" thickBot="1">
      <c r="A344" s="105"/>
      <c r="B344" s="105" t="s">
        <v>73</v>
      </c>
      <c r="C344" s="104">
        <f>CEILING(((SUMIF(N283:N336,"D",J283:J336)+SUMIF(P283:P336,"D",J283:J336)+SUMIF(R283:R336,"D",K283:K336)+SUMIF(T283:T336,"D",K283:K336))/1000),1)</f>
        <v>0</v>
      </c>
      <c r="D344" s="61" t="s">
        <v>63</v>
      </c>
      <c r="E344" s="61"/>
      <c r="L344" s="161">
        <f>$C$11</f>
        <v>0</v>
      </c>
      <c r="M344" s="159"/>
      <c r="N344" s="159"/>
      <c r="O344" s="160"/>
    </row>
    <row r="345" spans="1:5" ht="20.25" customHeight="1">
      <c r="A345" s="112"/>
      <c r="B345" s="105" t="s">
        <v>75</v>
      </c>
      <c r="C345" s="104">
        <f>CEILING(((SUMIF(N283:N336,"F",J283:J336)+SUMIF(P283:P336,"F",J283:J336)+SUMIF(R283:R336,"F",K283:K336)+SUMIF(T283:T336,"F",K283:K336))/1000),1)</f>
        <v>0</v>
      </c>
      <c r="D345" s="61" t="s">
        <v>63</v>
      </c>
      <c r="E345" s="61"/>
    </row>
  </sheetData>
  <sheetProtection password="CE88" sheet="1"/>
  <mergeCells count="436">
    <mergeCell ref="B66:B67"/>
    <mergeCell ref="B60:B61"/>
    <mergeCell ref="B62:B63"/>
    <mergeCell ref="E62:F63"/>
    <mergeCell ref="C66:D67"/>
    <mergeCell ref="E55:F55"/>
    <mergeCell ref="E66:F67"/>
    <mergeCell ref="B68:B69"/>
    <mergeCell ref="E56:F57"/>
    <mergeCell ref="E58:F59"/>
    <mergeCell ref="E60:F61"/>
    <mergeCell ref="B64:B65"/>
    <mergeCell ref="T62:U62"/>
    <mergeCell ref="T60:U60"/>
    <mergeCell ref="L66:Q69"/>
    <mergeCell ref="C64:D65"/>
    <mergeCell ref="E64:F65"/>
    <mergeCell ref="A52:B53"/>
    <mergeCell ref="A54:B55"/>
    <mergeCell ref="B56:B57"/>
    <mergeCell ref="B58:B59"/>
    <mergeCell ref="E68:F69"/>
    <mergeCell ref="T9:T10"/>
    <mergeCell ref="C11:G12"/>
    <mergeCell ref="C19:D19"/>
    <mergeCell ref="E19:F19"/>
    <mergeCell ref="G19:H19"/>
    <mergeCell ref="Q6:R6"/>
    <mergeCell ref="O13:P13"/>
    <mergeCell ref="O14:P14"/>
    <mergeCell ref="O15:P15"/>
    <mergeCell ref="O12:P12"/>
    <mergeCell ref="Q13:Q14"/>
    <mergeCell ref="L19:M19"/>
    <mergeCell ref="N19:U19"/>
    <mergeCell ref="N13:N14"/>
    <mergeCell ref="S11:S14"/>
    <mergeCell ref="U11:U14"/>
    <mergeCell ref="T15:T16"/>
    <mergeCell ref="H12:M12"/>
    <mergeCell ref="A1:U1"/>
    <mergeCell ref="L5:O6"/>
    <mergeCell ref="B3:T3"/>
    <mergeCell ref="Q5:R5"/>
    <mergeCell ref="N17:U17"/>
    <mergeCell ref="N18:U18"/>
    <mergeCell ref="S5:U6"/>
    <mergeCell ref="C5:G6"/>
    <mergeCell ref="C7:G8"/>
    <mergeCell ref="C9:G10"/>
    <mergeCell ref="E20:F20"/>
    <mergeCell ref="G20:H20"/>
    <mergeCell ref="L20:M20"/>
    <mergeCell ref="N20:O20"/>
    <mergeCell ref="P20:Q20"/>
    <mergeCell ref="R20:S20"/>
    <mergeCell ref="L46:M46"/>
    <mergeCell ref="L44:M44"/>
    <mergeCell ref="L45:M45"/>
    <mergeCell ref="H43:M43"/>
    <mergeCell ref="T20:U20"/>
    <mergeCell ref="B21:U21"/>
    <mergeCell ref="L23:M23"/>
    <mergeCell ref="L24:M24"/>
    <mergeCell ref="L25:M25"/>
    <mergeCell ref="C20:D20"/>
    <mergeCell ref="L40:M40"/>
    <mergeCell ref="L41:M41"/>
    <mergeCell ref="L42:M42"/>
    <mergeCell ref="L32:M32"/>
    <mergeCell ref="L33:M33"/>
    <mergeCell ref="L34:M34"/>
    <mergeCell ref="L35:M35"/>
    <mergeCell ref="L36:M36"/>
    <mergeCell ref="L37:M37"/>
    <mergeCell ref="P43:Q43"/>
    <mergeCell ref="N43:O43"/>
    <mergeCell ref="L26:M26"/>
    <mergeCell ref="L27:M27"/>
    <mergeCell ref="L28:M28"/>
    <mergeCell ref="L29:M29"/>
    <mergeCell ref="L30:M30"/>
    <mergeCell ref="L31:M31"/>
    <mergeCell ref="L38:M38"/>
    <mergeCell ref="L39:M39"/>
    <mergeCell ref="T48:U48"/>
    <mergeCell ref="T49:U49"/>
    <mergeCell ref="T50:U50"/>
    <mergeCell ref="T51:U51"/>
    <mergeCell ref="T66:U67"/>
    <mergeCell ref="T58:U58"/>
    <mergeCell ref="T64:U64"/>
    <mergeCell ref="T63:U63"/>
    <mergeCell ref="T59:U59"/>
    <mergeCell ref="T61:U61"/>
    <mergeCell ref="N71:U71"/>
    <mergeCell ref="T53:U53"/>
    <mergeCell ref="T54:U54"/>
    <mergeCell ref="T55:U55"/>
    <mergeCell ref="T52:U52"/>
    <mergeCell ref="T43:U43"/>
    <mergeCell ref="T44:U44"/>
    <mergeCell ref="T45:U45"/>
    <mergeCell ref="T46:U46"/>
    <mergeCell ref="T47:U47"/>
    <mergeCell ref="G73:H73"/>
    <mergeCell ref="L73:M73"/>
    <mergeCell ref="N73:O73"/>
    <mergeCell ref="P73:Q73"/>
    <mergeCell ref="R73:S73"/>
    <mergeCell ref="T73:U73"/>
    <mergeCell ref="B74:U74"/>
    <mergeCell ref="L76:M76"/>
    <mergeCell ref="L77:M77"/>
    <mergeCell ref="C72:D72"/>
    <mergeCell ref="E72:F72"/>
    <mergeCell ref="G72:H72"/>
    <mergeCell ref="L72:M72"/>
    <mergeCell ref="N72:U72"/>
    <mergeCell ref="C73:D73"/>
    <mergeCell ref="E73:F73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  <mergeCell ref="L101:M101"/>
    <mergeCell ref="L102:M102"/>
    <mergeCell ref="L103:M103"/>
    <mergeCell ref="L104:M104"/>
    <mergeCell ref="L105:M105"/>
    <mergeCell ref="L106:M106"/>
    <mergeCell ref="L107:M107"/>
    <mergeCell ref="L108:M108"/>
    <mergeCell ref="L109:M109"/>
    <mergeCell ref="L110:M110"/>
    <mergeCell ref="L111:M111"/>
    <mergeCell ref="L112:M112"/>
    <mergeCell ref="L113:M113"/>
    <mergeCell ref="L126:M126"/>
    <mergeCell ref="L114:M114"/>
    <mergeCell ref="L115:M115"/>
    <mergeCell ref="L116:M116"/>
    <mergeCell ref="L117:M117"/>
    <mergeCell ref="L118:M118"/>
    <mergeCell ref="L119:M119"/>
    <mergeCell ref="L120:M120"/>
    <mergeCell ref="L121:M121"/>
    <mergeCell ref="L122:M122"/>
    <mergeCell ref="L123:M123"/>
    <mergeCell ref="L124:M124"/>
    <mergeCell ref="L125:M125"/>
    <mergeCell ref="T142:U142"/>
    <mergeCell ref="L127:M127"/>
    <mergeCell ref="L128:M128"/>
    <mergeCell ref="L129:M129"/>
    <mergeCell ref="L131:O131"/>
    <mergeCell ref="L133:O133"/>
    <mergeCell ref="N142:O142"/>
    <mergeCell ref="L135:O135"/>
    <mergeCell ref="L137:O137"/>
    <mergeCell ref="Q132:S133"/>
    <mergeCell ref="N139:U139"/>
    <mergeCell ref="N140:U140"/>
    <mergeCell ref="C141:D141"/>
    <mergeCell ref="E141:F141"/>
    <mergeCell ref="G141:H141"/>
    <mergeCell ref="L141:M141"/>
    <mergeCell ref="N141:U141"/>
    <mergeCell ref="B143:U143"/>
    <mergeCell ref="L145:M145"/>
    <mergeCell ref="L146:M146"/>
    <mergeCell ref="L147:M147"/>
    <mergeCell ref="C142:D142"/>
    <mergeCell ref="E142:F142"/>
    <mergeCell ref="G142:H142"/>
    <mergeCell ref="L142:M142"/>
    <mergeCell ref="P142:Q142"/>
    <mergeCell ref="R142:S142"/>
    <mergeCell ref="L148:M148"/>
    <mergeCell ref="L149:M149"/>
    <mergeCell ref="L150:M150"/>
    <mergeCell ref="L151:M151"/>
    <mergeCell ref="L152:M152"/>
    <mergeCell ref="L153:M153"/>
    <mergeCell ref="L154:M154"/>
    <mergeCell ref="L155:M155"/>
    <mergeCell ref="L156:M156"/>
    <mergeCell ref="L157:M157"/>
    <mergeCell ref="L158:M158"/>
    <mergeCell ref="L159:M159"/>
    <mergeCell ref="L160:M160"/>
    <mergeCell ref="L161:M161"/>
    <mergeCell ref="L162:M162"/>
    <mergeCell ref="L163:M163"/>
    <mergeCell ref="L164:M164"/>
    <mergeCell ref="L165:M165"/>
    <mergeCell ref="L166:M166"/>
    <mergeCell ref="L167:M167"/>
    <mergeCell ref="L168:M168"/>
    <mergeCell ref="L169:M169"/>
    <mergeCell ref="L170:M170"/>
    <mergeCell ref="L171:M171"/>
    <mergeCell ref="L172:M172"/>
    <mergeCell ref="L173:M173"/>
    <mergeCell ref="L174:M174"/>
    <mergeCell ref="L175:M175"/>
    <mergeCell ref="L176:M176"/>
    <mergeCell ref="L177:M177"/>
    <mergeCell ref="L189:M189"/>
    <mergeCell ref="L178:M178"/>
    <mergeCell ref="L179:M179"/>
    <mergeCell ref="L180:M180"/>
    <mergeCell ref="L181:M181"/>
    <mergeCell ref="L182:M182"/>
    <mergeCell ref="L183:M183"/>
    <mergeCell ref="L206:O206"/>
    <mergeCell ref="L192:M192"/>
    <mergeCell ref="L193:M193"/>
    <mergeCell ref="L194:M194"/>
    <mergeCell ref="L195:M195"/>
    <mergeCell ref="L184:M184"/>
    <mergeCell ref="L185:M185"/>
    <mergeCell ref="L186:M186"/>
    <mergeCell ref="L187:M187"/>
    <mergeCell ref="L188:M188"/>
    <mergeCell ref="R211:S211"/>
    <mergeCell ref="T211:U211"/>
    <mergeCell ref="L196:M196"/>
    <mergeCell ref="L197:M197"/>
    <mergeCell ref="L198:M198"/>
    <mergeCell ref="N208:U208"/>
    <mergeCell ref="L200:O200"/>
    <mergeCell ref="Q201:S202"/>
    <mergeCell ref="L202:O202"/>
    <mergeCell ref="L204:O204"/>
    <mergeCell ref="N209:U209"/>
    <mergeCell ref="C210:D210"/>
    <mergeCell ref="E210:F210"/>
    <mergeCell ref="G210:H210"/>
    <mergeCell ref="L210:M210"/>
    <mergeCell ref="N210:U210"/>
    <mergeCell ref="B212:U212"/>
    <mergeCell ref="L214:M214"/>
    <mergeCell ref="L215:M215"/>
    <mergeCell ref="L216:M216"/>
    <mergeCell ref="C211:D211"/>
    <mergeCell ref="E211:F211"/>
    <mergeCell ref="G211:H211"/>
    <mergeCell ref="L211:M211"/>
    <mergeCell ref="N211:O211"/>
    <mergeCell ref="P211:Q211"/>
    <mergeCell ref="L217:M217"/>
    <mergeCell ref="L218:M218"/>
    <mergeCell ref="L219:M219"/>
    <mergeCell ref="L220:M220"/>
    <mergeCell ref="L221:M221"/>
    <mergeCell ref="L222:M222"/>
    <mergeCell ref="L223:M223"/>
    <mergeCell ref="L224:M224"/>
    <mergeCell ref="L225:M225"/>
    <mergeCell ref="L226:M226"/>
    <mergeCell ref="L227:M227"/>
    <mergeCell ref="L228:M228"/>
    <mergeCell ref="L229:M229"/>
    <mergeCell ref="L230:M230"/>
    <mergeCell ref="L231:M231"/>
    <mergeCell ref="L232:M232"/>
    <mergeCell ref="L233:M233"/>
    <mergeCell ref="L234:M234"/>
    <mergeCell ref="L235:M235"/>
    <mergeCell ref="L236:M236"/>
    <mergeCell ref="L237:M237"/>
    <mergeCell ref="L238:M238"/>
    <mergeCell ref="L239:M239"/>
    <mergeCell ref="L240:M240"/>
    <mergeCell ref="L241:M241"/>
    <mergeCell ref="L242:M242"/>
    <mergeCell ref="L243:M243"/>
    <mergeCell ref="L244:M244"/>
    <mergeCell ref="L245:M245"/>
    <mergeCell ref="L246:M246"/>
    <mergeCell ref="L247:M247"/>
    <mergeCell ref="L248:M248"/>
    <mergeCell ref="L249:M249"/>
    <mergeCell ref="L250:M250"/>
    <mergeCell ref="L251:M251"/>
    <mergeCell ref="L252:M252"/>
    <mergeCell ref="L253:M253"/>
    <mergeCell ref="L254:M254"/>
    <mergeCell ref="L255:M255"/>
    <mergeCell ref="L256:M256"/>
    <mergeCell ref="L257:M257"/>
    <mergeCell ref="L258:M258"/>
    <mergeCell ref="L275:O275"/>
    <mergeCell ref="L259:M259"/>
    <mergeCell ref="L260:M260"/>
    <mergeCell ref="L261:M261"/>
    <mergeCell ref="L262:M262"/>
    <mergeCell ref="L263:M263"/>
    <mergeCell ref="L264:M264"/>
    <mergeCell ref="R280:S280"/>
    <mergeCell ref="T280:U280"/>
    <mergeCell ref="L265:M265"/>
    <mergeCell ref="L266:M266"/>
    <mergeCell ref="L267:M267"/>
    <mergeCell ref="N277:U277"/>
    <mergeCell ref="L269:O269"/>
    <mergeCell ref="Q270:S271"/>
    <mergeCell ref="L271:O271"/>
    <mergeCell ref="L273:O273"/>
    <mergeCell ref="N278:U278"/>
    <mergeCell ref="C279:D279"/>
    <mergeCell ref="E279:F279"/>
    <mergeCell ref="G279:H279"/>
    <mergeCell ref="L279:M279"/>
    <mergeCell ref="N279:U279"/>
    <mergeCell ref="B281:U281"/>
    <mergeCell ref="L283:M283"/>
    <mergeCell ref="L284:M284"/>
    <mergeCell ref="L285:M285"/>
    <mergeCell ref="C280:D280"/>
    <mergeCell ref="E280:F280"/>
    <mergeCell ref="G280:H280"/>
    <mergeCell ref="L280:M280"/>
    <mergeCell ref="N280:O280"/>
    <mergeCell ref="P280:Q280"/>
    <mergeCell ref="L299:M299"/>
    <mergeCell ref="L300:M300"/>
    <mergeCell ref="L286:M286"/>
    <mergeCell ref="L287:M287"/>
    <mergeCell ref="L288:M288"/>
    <mergeCell ref="L289:M289"/>
    <mergeCell ref="L290:M290"/>
    <mergeCell ref="L291:M291"/>
    <mergeCell ref="L301:M301"/>
    <mergeCell ref="L302:M302"/>
    <mergeCell ref="L303:M303"/>
    <mergeCell ref="L292:M292"/>
    <mergeCell ref="L293:M293"/>
    <mergeCell ref="L294:M294"/>
    <mergeCell ref="L295:M295"/>
    <mergeCell ref="L296:M296"/>
    <mergeCell ref="L297:M297"/>
    <mergeCell ref="L298:M298"/>
    <mergeCell ref="L338:O338"/>
    <mergeCell ref="L322:M322"/>
    <mergeCell ref="L323:M323"/>
    <mergeCell ref="L324:M324"/>
    <mergeCell ref="L316:M316"/>
    <mergeCell ref="L318:M318"/>
    <mergeCell ref="L319:M319"/>
    <mergeCell ref="L320:M320"/>
    <mergeCell ref="L321:M321"/>
    <mergeCell ref="L327:M327"/>
    <mergeCell ref="L329:M329"/>
    <mergeCell ref="L330:M330"/>
    <mergeCell ref="L331:M331"/>
    <mergeCell ref="L332:M332"/>
    <mergeCell ref="L333:M333"/>
    <mergeCell ref="L334:M334"/>
    <mergeCell ref="L344:O344"/>
    <mergeCell ref="L310:M310"/>
    <mergeCell ref="L311:M311"/>
    <mergeCell ref="L312:M312"/>
    <mergeCell ref="L313:M313"/>
    <mergeCell ref="L314:M314"/>
    <mergeCell ref="L315:M315"/>
    <mergeCell ref="L325:M325"/>
    <mergeCell ref="L326:M326"/>
    <mergeCell ref="L335:M335"/>
    <mergeCell ref="Q339:S340"/>
    <mergeCell ref="L340:O340"/>
    <mergeCell ref="L342:O342"/>
    <mergeCell ref="L304:M304"/>
    <mergeCell ref="L305:M305"/>
    <mergeCell ref="L306:M306"/>
    <mergeCell ref="L307:M307"/>
    <mergeCell ref="L308:M308"/>
    <mergeCell ref="L336:M336"/>
    <mergeCell ref="L328:M328"/>
    <mergeCell ref="L191:M191"/>
    <mergeCell ref="L309:M309"/>
    <mergeCell ref="A273:B273"/>
    <mergeCell ref="A342:B342"/>
    <mergeCell ref="L59:M59"/>
    <mergeCell ref="L63:M63"/>
    <mergeCell ref="L317:M317"/>
    <mergeCell ref="L64:M64"/>
    <mergeCell ref="L60:M60"/>
    <mergeCell ref="L61:M61"/>
    <mergeCell ref="A135:B135"/>
    <mergeCell ref="T65:U65"/>
    <mergeCell ref="L53:M53"/>
    <mergeCell ref="L55:M55"/>
    <mergeCell ref="L56:M56"/>
    <mergeCell ref="T56:U56"/>
    <mergeCell ref="L57:M57"/>
    <mergeCell ref="T57:U57"/>
    <mergeCell ref="L58:M58"/>
    <mergeCell ref="H54:M54"/>
    <mergeCell ref="A204:B204"/>
    <mergeCell ref="L51:M51"/>
    <mergeCell ref="L47:M47"/>
    <mergeCell ref="L48:M48"/>
    <mergeCell ref="L49:M49"/>
    <mergeCell ref="L50:M50"/>
    <mergeCell ref="L52:M52"/>
    <mergeCell ref="L65:M65"/>
    <mergeCell ref="L190:M190"/>
    <mergeCell ref="L62:M62"/>
    <mergeCell ref="C68:D69"/>
    <mergeCell ref="C52:D53"/>
    <mergeCell ref="C54:D55"/>
    <mergeCell ref="C56:D57"/>
    <mergeCell ref="C58:D59"/>
    <mergeCell ref="C60:D61"/>
    <mergeCell ref="C62:D63"/>
  </mergeCells>
  <conditionalFormatting sqref="E75:E129 E144:E198 E213:E267 E282:E336 E22:E42">
    <cfRule type="cellIs" priority="16" dxfId="0" operator="lessThan" stopIfTrue="1">
      <formula>$C22</formula>
    </cfRule>
  </conditionalFormatting>
  <conditionalFormatting sqref="B23:U42 B76:U129 B145:U198 B214:U267 B283:U336 S49:S65 N52:N65">
    <cfRule type="expression" priority="15" dxfId="2" stopIfTrue="1">
      <formula>$I$5=FALSE</formula>
    </cfRule>
  </conditionalFormatting>
  <conditionalFormatting sqref="R43">
    <cfRule type="expression" priority="6" dxfId="2" stopIfTrue="1">
      <formula>$I$5=FALSE</formula>
    </cfRule>
  </conditionalFormatting>
  <conditionalFormatting sqref="S43:S47">
    <cfRule type="expression" priority="5" dxfId="2" stopIfTrue="1">
      <formula>$I$5=FALSE</formula>
    </cfRule>
  </conditionalFormatting>
  <conditionalFormatting sqref="L56:L65">
    <cfRule type="expression" priority="2" dxfId="2" stopIfTrue="1">
      <formula>$I$5=FALSE</formula>
    </cfRule>
  </conditionalFormatting>
  <conditionalFormatting sqref="S48">
    <cfRule type="expression" priority="1" dxfId="2">
      <formula>$I$5=FALSE</formula>
    </cfRule>
  </conditionalFormatting>
  <dataValidations count="2">
    <dataValidation type="list" operator="equal" allowBlank="1" showErrorMessage="1" sqref="O23:O42 Q23:Q42 S23:S42 U23:U42 O76:O129 Q76:Q129 S76:S129 U76:U129 O145:O198 Q145:Q198 S145:S198 U145:U198 O214:O267 Q214:Q267 S214:S267 U214:U267 O283:O336 Q283:Q336 S283:S336 U283:U336">
      <formula1>"1,2,3,4"</formula1>
    </dataValidation>
    <dataValidation type="list" operator="equal" allowBlank="1" showInputMessage="1" showErrorMessage="1" prompt="U-uhel&#10;D-drážka&#10;F-fišle" sqref="N23:N42 P23:P42 R23:R42 T23:T42 N76:N129 P76:P129 R76:R129 T76:T129 N145:N198 P145:P198 R145:R198 T145:T198 N214:N267 P214:P267 R214:R267 T214:T267 N283:N336 P283:P336 R283:R336 T283:T336">
      <formula1>"U,D,F"</formula1>
    </dataValidation>
  </dataValidations>
  <printOptions/>
  <pageMargins left="0.7086614173228347" right="0.7086614173228347" top="0.3937007874015748" bottom="0.3937007874015748" header="0.31496062992125984" footer="0.31496062992125984"/>
  <pageSetup fitToHeight="0" fitToWidth="1" horizontalDpi="600" verticalDpi="600" orientation="portrait" paperSize="9" scale="52" r:id="rId2"/>
  <rowBreaks count="4" manualBreakCount="4">
    <brk id="70" max="20" man="1"/>
    <brk id="139" max="20" man="1"/>
    <brk id="208" max="20" man="1"/>
    <brk id="277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33"/>
  <sheetViews>
    <sheetView zoomScalePageLayoutView="0" workbookViewId="0" topLeftCell="A16">
      <selection activeCell="L36" sqref="L36"/>
    </sheetView>
  </sheetViews>
  <sheetFormatPr defaultColWidth="9.140625" defaultRowHeight="15"/>
  <cols>
    <col min="8" max="8" width="8.57421875" style="0" customWidth="1"/>
    <col min="9" max="9" width="8.7109375" style="0" hidden="1" customWidth="1"/>
    <col min="10" max="10" width="18.8515625" style="0" hidden="1" customWidth="1"/>
    <col min="11" max="12" width="8.7109375" style="0" hidden="1" customWidth="1"/>
    <col min="13" max="13" width="18.7109375" style="0" customWidth="1"/>
    <col min="15" max="15" width="10.140625" style="0" customWidth="1"/>
  </cols>
  <sheetData>
    <row r="1" spans="1:15" ht="15" thickBot="1">
      <c r="A1" t="s">
        <v>28</v>
      </c>
      <c r="B1" t="s">
        <v>298</v>
      </c>
      <c r="N1" s="4" t="s">
        <v>311</v>
      </c>
      <c r="O1" s="4" t="s">
        <v>312</v>
      </c>
    </row>
    <row r="2" spans="1:2" ht="14.25">
      <c r="A2" t="s">
        <v>31</v>
      </c>
      <c r="B2" t="s">
        <v>306</v>
      </c>
    </row>
    <row r="3" spans="1:2" ht="14.25">
      <c r="A3" t="s">
        <v>32</v>
      </c>
      <c r="B3" t="s">
        <v>317</v>
      </c>
    </row>
    <row r="4" spans="1:2" ht="15" thickBot="1">
      <c r="A4" t="s">
        <v>33</v>
      </c>
      <c r="B4" t="s">
        <v>314</v>
      </c>
    </row>
    <row r="5" spans="1:17" ht="15" thickBot="1">
      <c r="A5" t="s">
        <v>34</v>
      </c>
      <c r="B5" t="s">
        <v>307</v>
      </c>
      <c r="I5" s="7"/>
      <c r="J5" s="7"/>
      <c r="K5" s="2"/>
      <c r="L5" s="7"/>
      <c r="N5" s="4" t="s">
        <v>313</v>
      </c>
      <c r="O5" s="4" t="s">
        <v>309</v>
      </c>
      <c r="P5" s="5" t="s">
        <v>308</v>
      </c>
      <c r="Q5" s="4" t="s">
        <v>309</v>
      </c>
    </row>
    <row r="6" spans="1:2" ht="15" thickBot="1">
      <c r="A6" t="s">
        <v>35</v>
      </c>
      <c r="B6" t="s">
        <v>302</v>
      </c>
    </row>
    <row r="7" spans="1:15" ht="15" thickBot="1">
      <c r="A7" t="s">
        <v>36</v>
      </c>
      <c r="B7" t="s">
        <v>299</v>
      </c>
      <c r="G7" t="s">
        <v>300</v>
      </c>
      <c r="H7" t="s">
        <v>301</v>
      </c>
      <c r="J7" s="3">
        <v>44341</v>
      </c>
      <c r="L7" s="6">
        <v>44341</v>
      </c>
      <c r="M7" s="6"/>
      <c r="N7" s="270">
        <v>44341</v>
      </c>
      <c r="O7" s="271"/>
    </row>
    <row r="8" spans="1:2" ht="14.25">
      <c r="A8" t="s">
        <v>37</v>
      </c>
      <c r="B8" t="s">
        <v>303</v>
      </c>
    </row>
    <row r="9" spans="1:14" ht="14.25">
      <c r="A9" t="s">
        <v>38</v>
      </c>
      <c r="B9" t="s">
        <v>326</v>
      </c>
      <c r="N9" t="s">
        <v>325</v>
      </c>
    </row>
    <row r="10" spans="1:2" ht="14.25">
      <c r="A10" t="s">
        <v>39</v>
      </c>
      <c r="B10" t="s">
        <v>304</v>
      </c>
    </row>
    <row r="11" spans="1:2" ht="15">
      <c r="A11" s="1" t="s">
        <v>40</v>
      </c>
      <c r="B11" t="s">
        <v>305</v>
      </c>
    </row>
    <row r="12" spans="1:8" ht="14.25">
      <c r="A12" t="s">
        <v>41</v>
      </c>
      <c r="B12" t="s">
        <v>310</v>
      </c>
      <c r="H12" t="s">
        <v>324</v>
      </c>
    </row>
    <row r="16" spans="2:6" ht="15.75" thickBot="1">
      <c r="B16" s="1"/>
      <c r="C16" s="1"/>
      <c r="D16" s="1"/>
      <c r="E16" s="1"/>
      <c r="F16" s="1"/>
    </row>
    <row r="17" spans="1:21" ht="14.25">
      <c r="A17" s="16"/>
      <c r="B17" s="17" t="s">
        <v>14</v>
      </c>
      <c r="C17" s="272" t="s">
        <v>15</v>
      </c>
      <c r="D17" s="272"/>
      <c r="E17" s="272" t="s">
        <v>16</v>
      </c>
      <c r="F17" s="272"/>
      <c r="G17" s="272" t="s">
        <v>17</v>
      </c>
      <c r="H17" s="272"/>
      <c r="I17" s="18"/>
      <c r="J17" s="18"/>
      <c r="K17" s="18"/>
      <c r="L17" s="273" t="s">
        <v>18</v>
      </c>
      <c r="M17" s="273"/>
      <c r="N17" s="274" t="s">
        <v>19</v>
      </c>
      <c r="O17" s="274"/>
      <c r="P17" s="274"/>
      <c r="Q17" s="274"/>
      <c r="R17" s="274"/>
      <c r="S17" s="274"/>
      <c r="T17" s="274"/>
      <c r="U17" s="275"/>
    </row>
    <row r="18" spans="1:21" ht="14.25">
      <c r="A18" s="19"/>
      <c r="B18" s="8" t="s">
        <v>20</v>
      </c>
      <c r="C18" s="276" t="s">
        <v>21</v>
      </c>
      <c r="D18" s="276"/>
      <c r="E18" s="276" t="s">
        <v>22</v>
      </c>
      <c r="F18" s="276"/>
      <c r="G18" s="276" t="s">
        <v>23</v>
      </c>
      <c r="H18" s="276"/>
      <c r="I18" s="9"/>
      <c r="J18" s="9"/>
      <c r="K18" s="9"/>
      <c r="L18" s="277"/>
      <c r="M18" s="277"/>
      <c r="N18" s="265" t="s">
        <v>24</v>
      </c>
      <c r="O18" s="265"/>
      <c r="P18" s="266" t="s">
        <v>11</v>
      </c>
      <c r="Q18" s="266"/>
      <c r="R18" s="266" t="s">
        <v>4</v>
      </c>
      <c r="S18" s="266"/>
      <c r="T18" s="266" t="s">
        <v>25</v>
      </c>
      <c r="U18" s="267"/>
    </row>
    <row r="19" spans="1:21" ht="15" thickBot="1">
      <c r="A19" s="19"/>
      <c r="B19" s="268" t="s">
        <v>26</v>
      </c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9"/>
    </row>
    <row r="20" spans="1:21" ht="14.25">
      <c r="A20" s="19"/>
      <c r="B20" s="10"/>
      <c r="C20" s="10"/>
      <c r="D20" s="10"/>
      <c r="E20" s="11"/>
      <c r="F20" s="10"/>
      <c r="G20" s="10"/>
      <c r="H20" s="10"/>
      <c r="I20" s="10"/>
      <c r="J20" s="10"/>
      <c r="K20" s="10"/>
      <c r="L20" s="20"/>
      <c r="M20" s="20"/>
      <c r="N20" s="33" t="s">
        <v>328</v>
      </c>
      <c r="O20" s="34" t="s">
        <v>27</v>
      </c>
      <c r="P20" s="33" t="s">
        <v>328</v>
      </c>
      <c r="Q20" s="34" t="s">
        <v>27</v>
      </c>
      <c r="R20" s="33" t="s">
        <v>328</v>
      </c>
      <c r="S20" s="34" t="s">
        <v>27</v>
      </c>
      <c r="T20" s="33" t="s">
        <v>328</v>
      </c>
      <c r="U20" s="34" t="s">
        <v>27</v>
      </c>
    </row>
    <row r="21" spans="1:21" ht="14.25">
      <c r="A21" s="21" t="s">
        <v>28</v>
      </c>
      <c r="B21" s="12" t="s">
        <v>318</v>
      </c>
      <c r="C21" s="13">
        <v>540</v>
      </c>
      <c r="D21" s="14" t="s">
        <v>29</v>
      </c>
      <c r="E21" s="13">
        <v>1040</v>
      </c>
      <c r="F21" s="14" t="s">
        <v>29</v>
      </c>
      <c r="G21" s="13">
        <v>1</v>
      </c>
      <c r="H21" s="14" t="s">
        <v>30</v>
      </c>
      <c r="I21" s="14">
        <f aca="true" t="shared" si="0" ref="I21:I30">(C21*E21)*G21/1000000</f>
        <v>0.5616</v>
      </c>
      <c r="J21" s="14">
        <f aca="true" t="shared" si="1" ref="J21:J30">(C21+50)*G21</f>
        <v>590</v>
      </c>
      <c r="K21" s="15">
        <f aca="true" t="shared" si="2" ref="K21:K30">(E21+50)*G21</f>
        <v>1090</v>
      </c>
      <c r="L21" s="261" t="s">
        <v>336</v>
      </c>
      <c r="M21" s="262"/>
      <c r="N21" s="35"/>
      <c r="O21" s="22">
        <v>1</v>
      </c>
      <c r="P21" s="35"/>
      <c r="Q21" s="22">
        <v>1</v>
      </c>
      <c r="R21" s="35"/>
      <c r="S21" s="22">
        <v>2</v>
      </c>
      <c r="T21" s="35"/>
      <c r="U21" s="22"/>
    </row>
    <row r="22" spans="1:21" ht="14.25">
      <c r="A22" s="21" t="s">
        <v>31</v>
      </c>
      <c r="B22" s="12" t="s">
        <v>319</v>
      </c>
      <c r="C22" s="13">
        <v>540</v>
      </c>
      <c r="D22" s="14" t="s">
        <v>29</v>
      </c>
      <c r="E22" s="13">
        <v>1040</v>
      </c>
      <c r="F22" s="14" t="s">
        <v>29</v>
      </c>
      <c r="G22" s="13">
        <v>1</v>
      </c>
      <c r="H22" s="14" t="s">
        <v>30</v>
      </c>
      <c r="I22" s="14">
        <f t="shared" si="0"/>
        <v>0.5616</v>
      </c>
      <c r="J22" s="14">
        <f t="shared" si="1"/>
        <v>590</v>
      </c>
      <c r="K22" s="15">
        <f t="shared" si="2"/>
        <v>1090</v>
      </c>
      <c r="L22" s="261" t="s">
        <v>336</v>
      </c>
      <c r="M22" s="262"/>
      <c r="N22" s="35"/>
      <c r="O22" s="22"/>
      <c r="P22" s="35"/>
      <c r="Q22" s="22"/>
      <c r="R22" s="35"/>
      <c r="S22" s="22"/>
      <c r="T22" s="35"/>
      <c r="U22" s="22"/>
    </row>
    <row r="23" spans="1:21" ht="14.25">
      <c r="A23" s="21" t="s">
        <v>32</v>
      </c>
      <c r="B23" s="12"/>
      <c r="C23" s="13"/>
      <c r="D23" s="14" t="s">
        <v>29</v>
      </c>
      <c r="E23" s="13"/>
      <c r="F23" s="14" t="s">
        <v>29</v>
      </c>
      <c r="G23" s="13"/>
      <c r="H23" s="14" t="s">
        <v>30</v>
      </c>
      <c r="I23" s="14">
        <f t="shared" si="0"/>
        <v>0</v>
      </c>
      <c r="J23" s="14">
        <f t="shared" si="1"/>
        <v>0</v>
      </c>
      <c r="K23" s="15">
        <f t="shared" si="2"/>
        <v>0</v>
      </c>
      <c r="L23" s="261"/>
      <c r="M23" s="262"/>
      <c r="N23" s="35"/>
      <c r="O23" s="22"/>
      <c r="P23" s="35"/>
      <c r="Q23" s="22"/>
      <c r="R23" s="35"/>
      <c r="S23" s="22"/>
      <c r="T23" s="35"/>
      <c r="U23" s="22"/>
    </row>
    <row r="24" spans="1:21" ht="14.25">
      <c r="A24" s="21" t="s">
        <v>33</v>
      </c>
      <c r="B24" s="12" t="s">
        <v>320</v>
      </c>
      <c r="C24" s="23">
        <v>940</v>
      </c>
      <c r="D24" s="14" t="s">
        <v>29</v>
      </c>
      <c r="E24" s="13">
        <v>2040</v>
      </c>
      <c r="F24" s="14" t="s">
        <v>29</v>
      </c>
      <c r="G24" s="23">
        <v>1</v>
      </c>
      <c r="H24" s="14" t="s">
        <v>30</v>
      </c>
      <c r="I24" s="14">
        <f t="shared" si="0"/>
        <v>1.9176</v>
      </c>
      <c r="J24" s="14">
        <f t="shared" si="1"/>
        <v>990</v>
      </c>
      <c r="K24" s="15">
        <f t="shared" si="2"/>
        <v>2090</v>
      </c>
      <c r="L24" s="261" t="s">
        <v>315</v>
      </c>
      <c r="M24" s="262"/>
      <c r="N24" s="35"/>
      <c r="O24" s="22">
        <v>1</v>
      </c>
      <c r="P24" s="35"/>
      <c r="Q24" s="22">
        <v>1</v>
      </c>
      <c r="R24" s="35"/>
      <c r="S24" s="22">
        <v>2</v>
      </c>
      <c r="T24" s="35"/>
      <c r="U24" s="22">
        <v>2</v>
      </c>
    </row>
    <row r="25" spans="1:21" ht="14.25">
      <c r="A25" s="21" t="s">
        <v>34</v>
      </c>
      <c r="B25" s="12" t="s">
        <v>321</v>
      </c>
      <c r="C25" s="13">
        <v>120</v>
      </c>
      <c r="D25" s="14" t="s">
        <v>29</v>
      </c>
      <c r="E25" s="13">
        <v>2040</v>
      </c>
      <c r="F25" s="14" t="s">
        <v>29</v>
      </c>
      <c r="G25" s="13">
        <v>2</v>
      </c>
      <c r="H25" s="14" t="s">
        <v>30</v>
      </c>
      <c r="I25" s="14">
        <f t="shared" si="0"/>
        <v>0.4896</v>
      </c>
      <c r="J25" s="14">
        <f t="shared" si="1"/>
        <v>340</v>
      </c>
      <c r="K25" s="15">
        <f t="shared" si="2"/>
        <v>4180</v>
      </c>
      <c r="L25" s="261" t="s">
        <v>315</v>
      </c>
      <c r="M25" s="262"/>
      <c r="N25" s="35"/>
      <c r="O25" s="22"/>
      <c r="P25" s="35"/>
      <c r="Q25" s="22"/>
      <c r="R25" s="35"/>
      <c r="S25" s="22"/>
      <c r="T25" s="35"/>
      <c r="U25" s="22"/>
    </row>
    <row r="26" spans="1:21" ht="14.25">
      <c r="A26" s="21" t="s">
        <v>35</v>
      </c>
      <c r="B26" s="12" t="s">
        <v>321</v>
      </c>
      <c r="C26" s="13">
        <v>120</v>
      </c>
      <c r="D26" s="14" t="s">
        <v>29</v>
      </c>
      <c r="E26" s="13">
        <v>700</v>
      </c>
      <c r="F26" s="14" t="s">
        <v>29</v>
      </c>
      <c r="G26" s="23">
        <v>2</v>
      </c>
      <c r="H26" s="14" t="s">
        <v>30</v>
      </c>
      <c r="I26" s="14">
        <f t="shared" si="0"/>
        <v>0.168</v>
      </c>
      <c r="J26" s="14">
        <f t="shared" si="1"/>
        <v>340</v>
      </c>
      <c r="K26" s="15">
        <f t="shared" si="2"/>
        <v>1500</v>
      </c>
      <c r="L26" s="261" t="s">
        <v>315</v>
      </c>
      <c r="M26" s="262"/>
      <c r="N26" s="35"/>
      <c r="O26" s="22"/>
      <c r="P26" s="35"/>
      <c r="Q26" s="22"/>
      <c r="R26" s="35"/>
      <c r="S26" s="22"/>
      <c r="T26" s="35"/>
      <c r="U26" s="22"/>
    </row>
    <row r="27" spans="1:21" ht="14.25">
      <c r="A27" s="21" t="s">
        <v>36</v>
      </c>
      <c r="B27" s="12"/>
      <c r="C27" s="13"/>
      <c r="D27" s="14" t="s">
        <v>29</v>
      </c>
      <c r="E27" s="13"/>
      <c r="F27" s="14" t="s">
        <v>29</v>
      </c>
      <c r="G27" s="13"/>
      <c r="H27" s="14" t="s">
        <v>30</v>
      </c>
      <c r="I27" s="14">
        <f t="shared" si="0"/>
        <v>0</v>
      </c>
      <c r="J27" s="14">
        <f t="shared" si="1"/>
        <v>0</v>
      </c>
      <c r="K27" s="15">
        <f t="shared" si="2"/>
        <v>0</v>
      </c>
      <c r="L27" s="261"/>
      <c r="M27" s="262"/>
      <c r="N27" s="35"/>
      <c r="O27" s="22"/>
      <c r="P27" s="35"/>
      <c r="Q27" s="22"/>
      <c r="R27" s="35"/>
      <c r="S27" s="22"/>
      <c r="T27" s="35"/>
      <c r="U27" s="22"/>
    </row>
    <row r="28" spans="1:21" ht="14.25">
      <c r="A28" s="21" t="s">
        <v>37</v>
      </c>
      <c r="B28" s="12" t="s">
        <v>322</v>
      </c>
      <c r="C28" s="13">
        <v>510</v>
      </c>
      <c r="D28" s="14" t="s">
        <v>29</v>
      </c>
      <c r="E28" s="13">
        <v>510</v>
      </c>
      <c r="F28" s="14" t="s">
        <v>29</v>
      </c>
      <c r="G28" s="23">
        <v>1</v>
      </c>
      <c r="H28" s="14" t="s">
        <v>30</v>
      </c>
      <c r="I28" s="14">
        <f t="shared" si="0"/>
        <v>0.2601</v>
      </c>
      <c r="J28" s="14">
        <f t="shared" si="1"/>
        <v>560</v>
      </c>
      <c r="K28" s="15">
        <f t="shared" si="2"/>
        <v>560</v>
      </c>
      <c r="L28" s="261" t="s">
        <v>316</v>
      </c>
      <c r="M28" s="262"/>
      <c r="N28" s="35"/>
      <c r="O28" s="22">
        <v>1</v>
      </c>
      <c r="P28" s="35"/>
      <c r="Q28" s="22">
        <v>1</v>
      </c>
      <c r="R28" s="35"/>
      <c r="S28" s="22">
        <v>1</v>
      </c>
      <c r="T28" s="35"/>
      <c r="U28" s="22">
        <v>1</v>
      </c>
    </row>
    <row r="29" spans="1:21" ht="14.25">
      <c r="A29" s="21" t="s">
        <v>38</v>
      </c>
      <c r="B29" s="25" t="s">
        <v>323</v>
      </c>
      <c r="C29" s="26">
        <v>510</v>
      </c>
      <c r="D29" s="27" t="s">
        <v>29</v>
      </c>
      <c r="E29" s="26">
        <v>510</v>
      </c>
      <c r="F29" s="27" t="s">
        <v>29</v>
      </c>
      <c r="G29" s="26">
        <v>1</v>
      </c>
      <c r="H29" s="27" t="s">
        <v>30</v>
      </c>
      <c r="I29" s="27">
        <f t="shared" si="0"/>
        <v>0.2601</v>
      </c>
      <c r="J29" s="27">
        <f t="shared" si="1"/>
        <v>560</v>
      </c>
      <c r="K29" s="28">
        <f t="shared" si="2"/>
        <v>560</v>
      </c>
      <c r="L29" s="263" t="s">
        <v>316</v>
      </c>
      <c r="M29" s="264"/>
      <c r="N29" s="35"/>
      <c r="O29" s="29"/>
      <c r="P29" s="35"/>
      <c r="Q29" s="29"/>
      <c r="R29" s="35"/>
      <c r="S29" s="29"/>
      <c r="T29" s="35"/>
      <c r="U29" s="29"/>
    </row>
    <row r="30" spans="1:21" ht="14.25">
      <c r="A30" s="21" t="s">
        <v>39</v>
      </c>
      <c r="B30" s="30"/>
      <c r="C30" s="31"/>
      <c r="D30" s="32" t="s">
        <v>29</v>
      </c>
      <c r="E30" s="31"/>
      <c r="F30" s="32" t="s">
        <v>29</v>
      </c>
      <c r="G30" s="31"/>
      <c r="H30" s="32" t="s">
        <v>30</v>
      </c>
      <c r="I30" s="32">
        <f t="shared" si="0"/>
        <v>0</v>
      </c>
      <c r="J30" s="32">
        <f t="shared" si="1"/>
        <v>0</v>
      </c>
      <c r="K30" s="32">
        <f t="shared" si="2"/>
        <v>0</v>
      </c>
      <c r="L30" s="257"/>
      <c r="M30" s="258"/>
      <c r="N30" s="35"/>
      <c r="O30" s="36"/>
      <c r="P30" s="35"/>
      <c r="Q30" s="36"/>
      <c r="R30" s="35"/>
      <c r="S30" s="36"/>
      <c r="T30" s="35"/>
      <c r="U30" s="36"/>
    </row>
    <row r="31" spans="1:21" ht="14.25">
      <c r="A31" s="21" t="s">
        <v>39</v>
      </c>
      <c r="B31" s="30" t="s">
        <v>327</v>
      </c>
      <c r="C31" s="31">
        <v>500</v>
      </c>
      <c r="D31" s="32" t="s">
        <v>29</v>
      </c>
      <c r="E31" s="31">
        <v>400</v>
      </c>
      <c r="F31" s="32" t="s">
        <v>29</v>
      </c>
      <c r="G31" s="31">
        <v>1</v>
      </c>
      <c r="H31" s="32" t="s">
        <v>30</v>
      </c>
      <c r="I31" s="32">
        <f>(C31*E31)*G31/1000000</f>
        <v>0.2</v>
      </c>
      <c r="J31" s="32">
        <f>(C31+50)*G31</f>
        <v>550</v>
      </c>
      <c r="K31" s="32">
        <f>(E31+50)*G31</f>
        <v>450</v>
      </c>
      <c r="L31" s="257"/>
      <c r="M31" s="258"/>
      <c r="N31" s="35" t="s">
        <v>330</v>
      </c>
      <c r="O31" s="36">
        <v>3</v>
      </c>
      <c r="P31" s="35"/>
      <c r="Q31" s="36">
        <v>3</v>
      </c>
      <c r="R31" s="35"/>
      <c r="S31" s="36">
        <v>4</v>
      </c>
      <c r="T31" s="35" t="s">
        <v>329</v>
      </c>
      <c r="U31" s="36"/>
    </row>
    <row r="32" spans="1:21" ht="14.25">
      <c r="A32" s="21" t="s">
        <v>39</v>
      </c>
      <c r="B32" s="30" t="s">
        <v>313</v>
      </c>
      <c r="C32" s="31">
        <v>400</v>
      </c>
      <c r="D32" s="32" t="s">
        <v>29</v>
      </c>
      <c r="E32" s="13">
        <v>500</v>
      </c>
      <c r="F32" s="32" t="s">
        <v>29</v>
      </c>
      <c r="G32" s="31">
        <v>1</v>
      </c>
      <c r="H32" s="32" t="s">
        <v>30</v>
      </c>
      <c r="I32" s="32">
        <f>(C32*E32)*G32/1000000</f>
        <v>0.2</v>
      </c>
      <c r="J32" s="32">
        <f>(C32+50)*G32</f>
        <v>450</v>
      </c>
      <c r="K32" s="32">
        <f>(E32+50)*G32</f>
        <v>550</v>
      </c>
      <c r="L32" s="257"/>
      <c r="M32" s="258"/>
      <c r="N32" s="35" t="s">
        <v>330</v>
      </c>
      <c r="O32" s="36">
        <v>3</v>
      </c>
      <c r="P32" s="35"/>
      <c r="Q32" s="36">
        <v>3</v>
      </c>
      <c r="R32" s="35"/>
      <c r="S32" s="36">
        <v>4</v>
      </c>
      <c r="T32" s="35" t="s">
        <v>329</v>
      </c>
      <c r="U32" s="36"/>
    </row>
    <row r="33" spans="1:21" ht="15" thickBot="1">
      <c r="A33" s="24" t="s">
        <v>39</v>
      </c>
      <c r="B33" s="39"/>
      <c r="C33" s="40"/>
      <c r="D33" s="41" t="s">
        <v>29</v>
      </c>
      <c r="E33" s="40"/>
      <c r="F33" s="41" t="s">
        <v>29</v>
      </c>
      <c r="G33" s="40"/>
      <c r="H33" s="41" t="s">
        <v>30</v>
      </c>
      <c r="I33" s="41">
        <f>(C33*E33)*G33/1000000</f>
        <v>0</v>
      </c>
      <c r="J33" s="41">
        <f>(C33+50)*G33</f>
        <v>0</v>
      </c>
      <c r="K33" s="41">
        <f>(E33+50)*G33</f>
        <v>0</v>
      </c>
      <c r="L33" s="259"/>
      <c r="M33" s="260"/>
      <c r="N33" s="37"/>
      <c r="O33" s="38"/>
      <c r="P33" s="37"/>
      <c r="Q33" s="38"/>
      <c r="R33" s="37"/>
      <c r="S33" s="38"/>
      <c r="T33" s="37"/>
      <c r="U33" s="38"/>
    </row>
  </sheetData>
  <sheetProtection sheet="1" objects="1" scenarios="1"/>
  <mergeCells count="28">
    <mergeCell ref="N17:U17"/>
    <mergeCell ref="L23:M23"/>
    <mergeCell ref="L24:M24"/>
    <mergeCell ref="L25:M25"/>
    <mergeCell ref="C18:D18"/>
    <mergeCell ref="E18:F18"/>
    <mergeCell ref="G18:H18"/>
    <mergeCell ref="L22:M22"/>
    <mergeCell ref="L18:M18"/>
    <mergeCell ref="L21:M21"/>
    <mergeCell ref="N18:O18"/>
    <mergeCell ref="P18:Q18"/>
    <mergeCell ref="R18:S18"/>
    <mergeCell ref="T18:U18"/>
    <mergeCell ref="B19:U19"/>
    <mergeCell ref="N7:O7"/>
    <mergeCell ref="C17:D17"/>
    <mergeCell ref="E17:F17"/>
    <mergeCell ref="G17:H17"/>
    <mergeCell ref="L17:M17"/>
    <mergeCell ref="L32:M32"/>
    <mergeCell ref="L33:M33"/>
    <mergeCell ref="L26:M26"/>
    <mergeCell ref="L27:M27"/>
    <mergeCell ref="L28:M28"/>
    <mergeCell ref="L29:M29"/>
    <mergeCell ref="L30:M30"/>
    <mergeCell ref="L31:M31"/>
  </mergeCells>
  <conditionalFormatting sqref="E20 E30">
    <cfRule type="cellIs" priority="2" dxfId="0" operator="lessThan" stopIfTrue="1">
      <formula>$B20</formula>
    </cfRule>
  </conditionalFormatting>
  <conditionalFormatting sqref="E31 E33">
    <cfRule type="cellIs" priority="1" dxfId="0" operator="lessThan" stopIfTrue="1">
      <formula>$B31</formula>
    </cfRule>
  </conditionalFormatting>
  <dataValidations count="2">
    <dataValidation type="list" operator="equal" allowBlank="1" showErrorMessage="1" sqref="O21:O33 Q21:Q33 S21:S33 U21:U33">
      <formula1>"1,2,3,4"</formula1>
    </dataValidation>
    <dataValidation type="list" operator="equal" allowBlank="1" showInputMessage="1" showErrorMessage="1" prompt="U-úhel&#10;D-drážka&#10;F-fišle" sqref="N21:N33 P21:P33 R21:R33 T21:T33">
      <formula1>"U,D,F"</formula1>
    </dataValidation>
  </dataValidation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Zvíře .</dc:creator>
  <cp:keywords/>
  <dc:description/>
  <cp:lastModifiedBy>Martin Hicka</cp:lastModifiedBy>
  <cp:lastPrinted>2021-10-28T10:27:07Z</cp:lastPrinted>
  <dcterms:created xsi:type="dcterms:W3CDTF">2021-04-02T06:47:56Z</dcterms:created>
  <dcterms:modified xsi:type="dcterms:W3CDTF">2022-02-09T12:18:14Z</dcterms:modified>
  <cp:category/>
  <cp:version/>
  <cp:contentType/>
  <cp:contentStatus/>
</cp:coreProperties>
</file>